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defaultThemeVersion="124226"/>
  <bookViews>
    <workbookView xWindow="0" yWindow="0" windowWidth="23256" windowHeight="12432" activeTab="5"/>
  </bookViews>
  <sheets>
    <sheet name="Rajtlista" sheetId="6" r:id="rId1"/>
    <sheet name="start" sheetId="1" r:id="rId2"/>
    <sheet name="depo1" sheetId="2" r:id="rId3"/>
    <sheet name="depo2" sheetId="3" r:id="rId4"/>
    <sheet name="befuto" sheetId="4" r:id="rId5"/>
    <sheet name="Végeredmény" sheetId="5" r:id="rId6"/>
  </sheets>
  <definedNames>
    <definedName name="_xlnm._FilterDatabase" localSheetId="5" hidden="1">Végeredmény!$A$1:$M$7</definedName>
  </definedNames>
  <calcPr calcId="145621" iterate="1"/>
</workbook>
</file>

<file path=xl/calcChain.xml><?xml version="1.0" encoding="utf-8"?>
<calcChain xmlns="http://schemas.openxmlformats.org/spreadsheetml/2006/main">
  <c r="I1" i="4" l="1"/>
  <c r="H1" i="4"/>
  <c r="M1" i="3"/>
  <c r="L1" i="3"/>
  <c r="M1" i="2"/>
  <c r="L1" i="2"/>
  <c r="D4" i="5"/>
  <c r="D7" i="5"/>
  <c r="D6" i="5"/>
  <c r="D3" i="5"/>
  <c r="D2" i="5"/>
  <c r="D5" i="5"/>
  <c r="E5" i="4"/>
  <c r="E6" i="4"/>
  <c r="E7" i="4"/>
  <c r="E8" i="4"/>
  <c r="E9" i="4"/>
  <c r="E10" i="4"/>
  <c r="E11" i="4"/>
  <c r="E12" i="4"/>
  <c r="E13" i="4"/>
  <c r="E14" i="4"/>
  <c r="E15" i="4"/>
  <c r="E16" i="4"/>
  <c r="E17" i="4"/>
  <c r="E18" i="4"/>
  <c r="E19" i="4"/>
  <c r="E20" i="4"/>
  <c r="E21" i="4"/>
  <c r="E22" i="4"/>
  <c r="E23" i="4"/>
  <c r="E24" i="4"/>
  <c r="E25" i="4"/>
  <c r="E26" i="4"/>
  <c r="E27" i="4"/>
  <c r="E28" i="4"/>
  <c r="E29" i="4"/>
  <c r="E30" i="4"/>
  <c r="E31" i="4"/>
  <c r="E32" i="4"/>
  <c r="E33" i="4"/>
  <c r="E34" i="4"/>
  <c r="E35" i="4"/>
  <c r="E36" i="4"/>
  <c r="E37" i="4"/>
  <c r="E38" i="4"/>
  <c r="E39" i="4"/>
  <c r="E40" i="4"/>
  <c r="E41" i="4"/>
  <c r="E42" i="4"/>
  <c r="E43" i="4"/>
  <c r="E44" i="4"/>
  <c r="E45" i="4"/>
  <c r="E46" i="4"/>
  <c r="E47" i="4"/>
  <c r="E48" i="4"/>
  <c r="E49" i="4"/>
  <c r="E50" i="4"/>
  <c r="E51" i="4"/>
  <c r="E52" i="4"/>
  <c r="E53" i="4"/>
  <c r="E54" i="4"/>
  <c r="E55" i="4"/>
  <c r="E56" i="4"/>
  <c r="E57" i="4"/>
  <c r="E58" i="4"/>
  <c r="E59" i="4"/>
  <c r="E60" i="4"/>
  <c r="E61" i="4"/>
  <c r="E62" i="4"/>
  <c r="E63" i="4"/>
  <c r="E64" i="4"/>
  <c r="E4" i="4"/>
  <c r="B25" i="4"/>
  <c r="C25" i="4" s="1"/>
  <c r="B26" i="4"/>
  <c r="B27" i="4"/>
  <c r="B28" i="4"/>
  <c r="C28" i="4" s="1"/>
  <c r="B29" i="4"/>
  <c r="C29" i="4" s="1"/>
  <c r="B30" i="4"/>
  <c r="B31" i="4"/>
  <c r="B32" i="4"/>
  <c r="C32" i="4" s="1"/>
  <c r="B33" i="4"/>
  <c r="C33" i="4" s="1"/>
  <c r="B34" i="4"/>
  <c r="B35" i="4"/>
  <c r="B36" i="4"/>
  <c r="C36" i="4" s="1"/>
  <c r="B37" i="4"/>
  <c r="C37" i="4" s="1"/>
  <c r="B38" i="4"/>
  <c r="B39" i="4"/>
  <c r="C39" i="4" s="1"/>
  <c r="B40" i="4"/>
  <c r="B41" i="4"/>
  <c r="C41" i="4" s="1"/>
  <c r="B42" i="4"/>
  <c r="C42" i="4" s="1"/>
  <c r="B43" i="4"/>
  <c r="C43" i="4" s="1"/>
  <c r="B44" i="4"/>
  <c r="B45" i="4"/>
  <c r="C45" i="4" s="1"/>
  <c r="B46" i="4"/>
  <c r="C46" i="4" s="1"/>
  <c r="B47" i="4"/>
  <c r="C47" i="4" s="1"/>
  <c r="B48" i="4"/>
  <c r="B49" i="4"/>
  <c r="C49" i="4" s="1"/>
  <c r="B50" i="4"/>
  <c r="C50" i="4" s="1"/>
  <c r="B51" i="4"/>
  <c r="C51" i="4" s="1"/>
  <c r="B52" i="4"/>
  <c r="B53" i="4"/>
  <c r="C53" i="4" s="1"/>
  <c r="B54" i="4"/>
  <c r="C54" i="4" s="1"/>
  <c r="B55" i="4"/>
  <c r="C55" i="4" s="1"/>
  <c r="B56" i="4"/>
  <c r="B57" i="4"/>
  <c r="C57" i="4" s="1"/>
  <c r="B58" i="4"/>
  <c r="C58" i="4" s="1"/>
  <c r="B59" i="4"/>
  <c r="C59" i="4" s="1"/>
  <c r="B60" i="4"/>
  <c r="B61" i="4"/>
  <c r="C61" i="4" s="1"/>
  <c r="B62" i="4"/>
  <c r="C62" i="4" s="1"/>
  <c r="B63" i="4"/>
  <c r="C63" i="4" s="1"/>
  <c r="B64" i="4"/>
  <c r="I10" i="3"/>
  <c r="I11" i="3"/>
  <c r="I12" i="3"/>
  <c r="I13" i="3"/>
  <c r="I14" i="3"/>
  <c r="I15" i="3"/>
  <c r="I16" i="3"/>
  <c r="I17" i="3"/>
  <c r="I18" i="3"/>
  <c r="I19" i="3"/>
  <c r="I20" i="3"/>
  <c r="I21" i="3"/>
  <c r="I22" i="3"/>
  <c r="I23" i="3"/>
  <c r="I24" i="3"/>
  <c r="I25" i="3"/>
  <c r="I26" i="3"/>
  <c r="I27" i="3"/>
  <c r="I28" i="3"/>
  <c r="I29" i="3"/>
  <c r="I30" i="3"/>
  <c r="I31" i="3"/>
  <c r="I32" i="3"/>
  <c r="I33" i="3"/>
  <c r="I34" i="3"/>
  <c r="I35" i="3"/>
  <c r="I36" i="3"/>
  <c r="I37" i="3"/>
  <c r="I38" i="3"/>
  <c r="I39" i="3"/>
  <c r="I40" i="3"/>
  <c r="I41" i="3"/>
  <c r="I42" i="3"/>
  <c r="I43" i="3"/>
  <c r="I44" i="3"/>
  <c r="I45" i="3"/>
  <c r="I46" i="3"/>
  <c r="I47" i="3"/>
  <c r="I48" i="3"/>
  <c r="I49" i="3"/>
  <c r="I50" i="3"/>
  <c r="I51" i="3"/>
  <c r="I52" i="3"/>
  <c r="I53" i="3"/>
  <c r="I54" i="3"/>
  <c r="I55" i="3"/>
  <c r="I56" i="3"/>
  <c r="I57" i="3"/>
  <c r="I58" i="3"/>
  <c r="I59" i="3"/>
  <c r="I60" i="3"/>
  <c r="I61" i="3"/>
  <c r="I62" i="3"/>
  <c r="I63" i="3"/>
  <c r="I64" i="3"/>
  <c r="I5" i="3"/>
  <c r="I6" i="3"/>
  <c r="I7" i="3"/>
  <c r="I8" i="3"/>
  <c r="I9" i="3"/>
  <c r="I4" i="3"/>
  <c r="E10" i="3"/>
  <c r="E11" i="3"/>
  <c r="E12" i="3"/>
  <c r="E13" i="3"/>
  <c r="E14" i="3"/>
  <c r="E15" i="3"/>
  <c r="E16" i="3"/>
  <c r="E17" i="3"/>
  <c r="E18" i="3"/>
  <c r="E19" i="3"/>
  <c r="E20" i="3"/>
  <c r="E21" i="3"/>
  <c r="E22" i="3"/>
  <c r="E23" i="3"/>
  <c r="E24" i="3"/>
  <c r="E25" i="3"/>
  <c r="E26" i="3"/>
  <c r="E27" i="3"/>
  <c r="E28" i="3"/>
  <c r="E29" i="3"/>
  <c r="E30" i="3"/>
  <c r="E31" i="3"/>
  <c r="E32" i="3"/>
  <c r="E33" i="3"/>
  <c r="E34" i="3"/>
  <c r="E35" i="3"/>
  <c r="E36" i="3"/>
  <c r="E37" i="3"/>
  <c r="E38" i="3"/>
  <c r="E39" i="3"/>
  <c r="E40" i="3"/>
  <c r="E41" i="3"/>
  <c r="E42" i="3"/>
  <c r="E43" i="3"/>
  <c r="E44" i="3"/>
  <c r="E45" i="3"/>
  <c r="E46" i="3"/>
  <c r="E47" i="3"/>
  <c r="E48" i="3"/>
  <c r="E49" i="3"/>
  <c r="E50" i="3"/>
  <c r="E51" i="3"/>
  <c r="E52" i="3"/>
  <c r="E53" i="3"/>
  <c r="E54" i="3"/>
  <c r="E55" i="3"/>
  <c r="E56" i="3"/>
  <c r="E57" i="3"/>
  <c r="E58" i="3"/>
  <c r="E59" i="3"/>
  <c r="E60" i="3"/>
  <c r="E61" i="3"/>
  <c r="E62" i="3"/>
  <c r="E63" i="3"/>
  <c r="E64" i="3"/>
  <c r="E5" i="3"/>
  <c r="E6" i="3"/>
  <c r="E7" i="3"/>
  <c r="E8" i="3"/>
  <c r="E9" i="3"/>
  <c r="E4" i="3"/>
  <c r="B25" i="3"/>
  <c r="C25" i="3" s="1"/>
  <c r="G25" i="3"/>
  <c r="H25" i="3" s="1"/>
  <c r="B26" i="3"/>
  <c r="C26" i="3" s="1"/>
  <c r="G26" i="3"/>
  <c r="H26" i="3" s="1"/>
  <c r="B27" i="3"/>
  <c r="C27" i="3" s="1"/>
  <c r="D27" i="3" s="1"/>
  <c r="G27" i="3"/>
  <c r="H27" i="3" s="1"/>
  <c r="B28" i="3"/>
  <c r="G28" i="3"/>
  <c r="H28" i="3" s="1"/>
  <c r="B29" i="3"/>
  <c r="C29" i="3" s="1"/>
  <c r="G29" i="3"/>
  <c r="H29" i="3" s="1"/>
  <c r="B30" i="3"/>
  <c r="G30" i="3"/>
  <c r="H30" i="3" s="1"/>
  <c r="B31" i="3"/>
  <c r="C31" i="3" s="1"/>
  <c r="G31" i="3"/>
  <c r="H31" i="3" s="1"/>
  <c r="B32" i="3"/>
  <c r="C32" i="3" s="1"/>
  <c r="G32" i="3"/>
  <c r="H32" i="3" s="1"/>
  <c r="B33" i="3"/>
  <c r="C33" i="3" s="1"/>
  <c r="G33" i="3"/>
  <c r="H33" i="3" s="1"/>
  <c r="B34" i="3"/>
  <c r="G34" i="3"/>
  <c r="H34" i="3" s="1"/>
  <c r="B35" i="3"/>
  <c r="C35" i="3" s="1"/>
  <c r="D35" i="3" s="1"/>
  <c r="G35" i="3"/>
  <c r="H35" i="3" s="1"/>
  <c r="B36" i="3"/>
  <c r="C36" i="3" s="1"/>
  <c r="G36" i="3"/>
  <c r="H36" i="3" s="1"/>
  <c r="B37" i="3"/>
  <c r="C37" i="3" s="1"/>
  <c r="G37" i="3"/>
  <c r="H37" i="3" s="1"/>
  <c r="B38" i="3"/>
  <c r="G38" i="3"/>
  <c r="H38" i="3" s="1"/>
  <c r="B39" i="3"/>
  <c r="C39" i="3" s="1"/>
  <c r="G39" i="3"/>
  <c r="H39" i="3" s="1"/>
  <c r="B40" i="3"/>
  <c r="G40" i="3"/>
  <c r="H40" i="3" s="1"/>
  <c r="B41" i="3"/>
  <c r="C41" i="3" s="1"/>
  <c r="G41" i="3"/>
  <c r="H41" i="3" s="1"/>
  <c r="B42" i="3"/>
  <c r="G42" i="3"/>
  <c r="H42" i="3" s="1"/>
  <c r="B43" i="3"/>
  <c r="C43" i="3" s="1"/>
  <c r="D43" i="3" s="1"/>
  <c r="G43" i="3"/>
  <c r="H43" i="3" s="1"/>
  <c r="B44" i="3"/>
  <c r="G44" i="3"/>
  <c r="H44" i="3" s="1"/>
  <c r="B45" i="3"/>
  <c r="C45" i="3" s="1"/>
  <c r="G45" i="3"/>
  <c r="H45" i="3" s="1"/>
  <c r="B46" i="3"/>
  <c r="G46" i="3"/>
  <c r="H46" i="3" s="1"/>
  <c r="B47" i="3"/>
  <c r="C47" i="3" s="1"/>
  <c r="G47" i="3"/>
  <c r="H47" i="3" s="1"/>
  <c r="B48" i="3"/>
  <c r="C48" i="3" s="1"/>
  <c r="G48" i="3"/>
  <c r="H48" i="3" s="1"/>
  <c r="B49" i="3"/>
  <c r="C49" i="3" s="1"/>
  <c r="G49" i="3"/>
  <c r="H49" i="3" s="1"/>
  <c r="B50" i="3"/>
  <c r="G50" i="3"/>
  <c r="H50" i="3" s="1"/>
  <c r="B51" i="3"/>
  <c r="C51" i="3" s="1"/>
  <c r="D51" i="3" s="1"/>
  <c r="G51" i="3"/>
  <c r="H51" i="3" s="1"/>
  <c r="B52" i="3"/>
  <c r="C52" i="3" s="1"/>
  <c r="G52" i="3"/>
  <c r="H52" i="3" s="1"/>
  <c r="B53" i="3"/>
  <c r="C53" i="3" s="1"/>
  <c r="G53" i="3"/>
  <c r="H53" i="3" s="1"/>
  <c r="B54" i="3"/>
  <c r="G54" i="3"/>
  <c r="H54" i="3" s="1"/>
  <c r="B55" i="3"/>
  <c r="C55" i="3" s="1"/>
  <c r="G55" i="3"/>
  <c r="H55" i="3" s="1"/>
  <c r="B56" i="3"/>
  <c r="G56" i="3"/>
  <c r="H56" i="3" s="1"/>
  <c r="B57" i="3"/>
  <c r="C57" i="3" s="1"/>
  <c r="G57" i="3"/>
  <c r="H57" i="3" s="1"/>
  <c r="B58" i="3"/>
  <c r="G58" i="3"/>
  <c r="H58" i="3" s="1"/>
  <c r="B59" i="3"/>
  <c r="C59" i="3" s="1"/>
  <c r="D59" i="3" s="1"/>
  <c r="G59" i="3"/>
  <c r="H59" i="3" s="1"/>
  <c r="B60" i="3"/>
  <c r="C60" i="3" s="1"/>
  <c r="G60" i="3"/>
  <c r="H60" i="3" s="1"/>
  <c r="B61" i="3"/>
  <c r="C61" i="3" s="1"/>
  <c r="G61" i="3"/>
  <c r="H61" i="3" s="1"/>
  <c r="B62" i="3"/>
  <c r="G62" i="3"/>
  <c r="H62" i="3" s="1"/>
  <c r="B63" i="3"/>
  <c r="C63" i="3" s="1"/>
  <c r="G63" i="3"/>
  <c r="H63" i="3" s="1"/>
  <c r="B64" i="3"/>
  <c r="C64" i="3" s="1"/>
  <c r="G64" i="3"/>
  <c r="H64" i="3" s="1"/>
  <c r="B25" i="2"/>
  <c r="E25" i="2"/>
  <c r="G25" i="2"/>
  <c r="H25" i="2" s="1"/>
  <c r="I25" i="2"/>
  <c r="B26" i="2"/>
  <c r="E26" i="2"/>
  <c r="G26" i="2"/>
  <c r="H26" i="2" s="1"/>
  <c r="I26" i="2"/>
  <c r="B27" i="2"/>
  <c r="E27" i="2"/>
  <c r="G27" i="2"/>
  <c r="H27" i="2" s="1"/>
  <c r="I27" i="2"/>
  <c r="B28" i="2"/>
  <c r="E28" i="2"/>
  <c r="G28" i="2"/>
  <c r="H28" i="2" s="1"/>
  <c r="I28" i="2"/>
  <c r="B29" i="2"/>
  <c r="E29" i="2"/>
  <c r="G29" i="2"/>
  <c r="H29" i="2" s="1"/>
  <c r="I29" i="2"/>
  <c r="B30" i="2"/>
  <c r="E30" i="2"/>
  <c r="G30" i="2"/>
  <c r="H30" i="2" s="1"/>
  <c r="I30" i="2"/>
  <c r="B31" i="2"/>
  <c r="E31" i="2"/>
  <c r="G31" i="2"/>
  <c r="H31" i="2" s="1"/>
  <c r="I31" i="2"/>
  <c r="B32" i="2"/>
  <c r="E32" i="2"/>
  <c r="G32" i="2"/>
  <c r="H32" i="2" s="1"/>
  <c r="I32" i="2"/>
  <c r="B33" i="2"/>
  <c r="E33" i="2"/>
  <c r="G33" i="2"/>
  <c r="H33" i="2" s="1"/>
  <c r="I33" i="2"/>
  <c r="B34" i="2"/>
  <c r="E34" i="2"/>
  <c r="G34" i="2"/>
  <c r="H34" i="2" s="1"/>
  <c r="I34" i="2"/>
  <c r="B35" i="2"/>
  <c r="E35" i="2"/>
  <c r="G35" i="2"/>
  <c r="H35" i="2" s="1"/>
  <c r="I35" i="2"/>
  <c r="E36" i="2"/>
  <c r="G36" i="2"/>
  <c r="H36" i="2" s="1"/>
  <c r="I36" i="2"/>
  <c r="B37" i="2"/>
  <c r="E37" i="2"/>
  <c r="G37" i="2"/>
  <c r="H37" i="2" s="1"/>
  <c r="I37" i="2"/>
  <c r="B38" i="2"/>
  <c r="E38" i="2"/>
  <c r="G38" i="2"/>
  <c r="H38" i="2" s="1"/>
  <c r="I38" i="2"/>
  <c r="B39" i="2"/>
  <c r="E39" i="2"/>
  <c r="G39" i="2"/>
  <c r="H39" i="2" s="1"/>
  <c r="I39" i="2"/>
  <c r="B40" i="2"/>
  <c r="E40" i="2"/>
  <c r="G40" i="2"/>
  <c r="H40" i="2" s="1"/>
  <c r="I40" i="2"/>
  <c r="B41" i="2"/>
  <c r="E41" i="2"/>
  <c r="G41" i="2"/>
  <c r="H41" i="2" s="1"/>
  <c r="I41" i="2"/>
  <c r="B42" i="2"/>
  <c r="E42" i="2"/>
  <c r="G42" i="2"/>
  <c r="H42" i="2" s="1"/>
  <c r="I42" i="2"/>
  <c r="B43" i="2"/>
  <c r="E43" i="2"/>
  <c r="G43" i="2"/>
  <c r="H43" i="2" s="1"/>
  <c r="I43" i="2"/>
  <c r="B44" i="2"/>
  <c r="E44" i="2"/>
  <c r="G44" i="2"/>
  <c r="H44" i="2" s="1"/>
  <c r="I44" i="2"/>
  <c r="B45" i="2"/>
  <c r="E45" i="2"/>
  <c r="G45" i="2"/>
  <c r="H45" i="2" s="1"/>
  <c r="I45" i="2"/>
  <c r="B46" i="2"/>
  <c r="E46" i="2"/>
  <c r="G46" i="2"/>
  <c r="H46" i="2" s="1"/>
  <c r="I46" i="2"/>
  <c r="B47" i="2"/>
  <c r="E47" i="2"/>
  <c r="G47" i="2"/>
  <c r="H47" i="2" s="1"/>
  <c r="I47" i="2"/>
  <c r="B48" i="2"/>
  <c r="E48" i="2"/>
  <c r="G48" i="2"/>
  <c r="H48" i="2" s="1"/>
  <c r="I48" i="2"/>
  <c r="B49" i="2"/>
  <c r="E49" i="2"/>
  <c r="G49" i="2"/>
  <c r="H49" i="2" s="1"/>
  <c r="I49" i="2"/>
  <c r="B50" i="2"/>
  <c r="E50" i="2"/>
  <c r="G50" i="2"/>
  <c r="H50" i="2" s="1"/>
  <c r="I50" i="2"/>
  <c r="B51" i="2"/>
  <c r="E51" i="2"/>
  <c r="G51" i="2"/>
  <c r="H51" i="2" s="1"/>
  <c r="I51" i="2"/>
  <c r="B52" i="2"/>
  <c r="E52" i="2"/>
  <c r="G52" i="2"/>
  <c r="H52" i="2" s="1"/>
  <c r="I52" i="2"/>
  <c r="B53" i="2"/>
  <c r="E53" i="2"/>
  <c r="G53" i="2"/>
  <c r="H53" i="2" s="1"/>
  <c r="I53" i="2"/>
  <c r="B54" i="2"/>
  <c r="E54" i="2"/>
  <c r="G54" i="2"/>
  <c r="H54" i="2" s="1"/>
  <c r="I54" i="2"/>
  <c r="B55" i="2"/>
  <c r="E55" i="2"/>
  <c r="G55" i="2"/>
  <c r="H55" i="2" s="1"/>
  <c r="I55" i="2"/>
  <c r="B56" i="2"/>
  <c r="E56" i="2"/>
  <c r="G56" i="2"/>
  <c r="H56" i="2" s="1"/>
  <c r="I56" i="2"/>
  <c r="E57" i="2"/>
  <c r="I57" i="2"/>
  <c r="B58" i="2"/>
  <c r="E58" i="2"/>
  <c r="G58" i="2"/>
  <c r="H58" i="2" s="1"/>
  <c r="I58" i="2"/>
  <c r="B59" i="2"/>
  <c r="E59" i="2"/>
  <c r="G59" i="2"/>
  <c r="H59" i="2" s="1"/>
  <c r="I59" i="2"/>
  <c r="B60" i="2"/>
  <c r="E60" i="2"/>
  <c r="G60" i="2"/>
  <c r="H60" i="2" s="1"/>
  <c r="I60" i="2"/>
  <c r="B61" i="2"/>
  <c r="E61" i="2"/>
  <c r="G61" i="2"/>
  <c r="H61" i="2" s="1"/>
  <c r="I61" i="2"/>
  <c r="B62" i="2"/>
  <c r="E62" i="2"/>
  <c r="G62" i="2"/>
  <c r="H62" i="2" s="1"/>
  <c r="I62" i="2"/>
  <c r="B63" i="2"/>
  <c r="E63" i="2"/>
  <c r="G63" i="2"/>
  <c r="H63" i="2" s="1"/>
  <c r="I63" i="2"/>
  <c r="B64" i="2"/>
  <c r="E64" i="2"/>
  <c r="G64" i="2"/>
  <c r="H64" i="2" s="1"/>
  <c r="I64" i="2"/>
  <c r="I5" i="2"/>
  <c r="I6" i="2"/>
  <c r="I7" i="2"/>
  <c r="I8" i="2"/>
  <c r="I9" i="2"/>
  <c r="I10" i="2"/>
  <c r="I11" i="2"/>
  <c r="I12" i="2"/>
  <c r="I13" i="2"/>
  <c r="I14" i="2"/>
  <c r="I15" i="2"/>
  <c r="I16" i="2"/>
  <c r="I17" i="2"/>
  <c r="I18" i="2"/>
  <c r="I19" i="2"/>
  <c r="I20" i="2"/>
  <c r="I21" i="2"/>
  <c r="I22" i="2"/>
  <c r="I23" i="2"/>
  <c r="I24" i="2"/>
  <c r="I4" i="2"/>
  <c r="E5" i="2"/>
  <c r="E6" i="2"/>
  <c r="E7" i="2"/>
  <c r="E8" i="2"/>
  <c r="E9" i="2"/>
  <c r="E10" i="2"/>
  <c r="E11" i="2"/>
  <c r="E12" i="2"/>
  <c r="E13" i="2"/>
  <c r="E14" i="2"/>
  <c r="E15" i="2"/>
  <c r="E16" i="2"/>
  <c r="E17" i="2"/>
  <c r="E18" i="2"/>
  <c r="E19" i="2"/>
  <c r="E20" i="2"/>
  <c r="E21" i="2"/>
  <c r="E22" i="2"/>
  <c r="E23" i="2"/>
  <c r="E24" i="2"/>
  <c r="E4" i="2"/>
  <c r="D63" i="3" l="1"/>
  <c r="D55" i="3"/>
  <c r="D47" i="3"/>
  <c r="D39" i="3"/>
  <c r="D31" i="3"/>
  <c r="D26" i="3"/>
  <c r="D63" i="4"/>
  <c r="D55" i="4"/>
  <c r="D47" i="4"/>
  <c r="D39" i="4"/>
  <c r="D59" i="4"/>
  <c r="D51" i="4"/>
  <c r="D43" i="4"/>
  <c r="D61" i="3"/>
  <c r="D57" i="3"/>
  <c r="D53" i="3"/>
  <c r="D49" i="3"/>
  <c r="D45" i="3"/>
  <c r="D41" i="3"/>
  <c r="D37" i="3"/>
  <c r="D33" i="3"/>
  <c r="D29" i="3"/>
  <c r="D25" i="3"/>
  <c r="D62" i="4"/>
  <c r="D58" i="4"/>
  <c r="D54" i="4"/>
  <c r="D50" i="4"/>
  <c r="D46" i="4"/>
  <c r="D42" i="4"/>
  <c r="D36" i="4"/>
  <c r="D32" i="4"/>
  <c r="D28" i="4"/>
  <c r="D64" i="3"/>
  <c r="D60" i="3"/>
  <c r="D52" i="3"/>
  <c r="D48" i="3"/>
  <c r="D36" i="3"/>
  <c r="D32" i="3"/>
  <c r="D61" i="4"/>
  <c r="D57" i="4"/>
  <c r="D53" i="4"/>
  <c r="D49" i="4"/>
  <c r="D45" i="4"/>
  <c r="D41" i="4"/>
  <c r="D37" i="4"/>
  <c r="D33" i="4"/>
  <c r="D29" i="4"/>
  <c r="D25" i="4"/>
  <c r="C64" i="4"/>
  <c r="D64" i="4" s="1"/>
  <c r="C60" i="4"/>
  <c r="D60" i="4" s="1"/>
  <c r="C56" i="4"/>
  <c r="D56" i="4" s="1"/>
  <c r="C52" i="4"/>
  <c r="D52" i="4" s="1"/>
  <c r="C48" i="4"/>
  <c r="D48" i="4" s="1"/>
  <c r="C44" i="4"/>
  <c r="D44" i="4" s="1"/>
  <c r="C40" i="4"/>
  <c r="D40" i="4" s="1"/>
  <c r="C35" i="4"/>
  <c r="D35" i="4" s="1"/>
  <c r="C31" i="4"/>
  <c r="D31" i="4" s="1"/>
  <c r="C27" i="4"/>
  <c r="D27" i="4" s="1"/>
  <c r="C38" i="4"/>
  <c r="D38" i="4" s="1"/>
  <c r="C34" i="4"/>
  <c r="D34" i="4" s="1"/>
  <c r="C30" i="4"/>
  <c r="D30" i="4" s="1"/>
  <c r="C26" i="4"/>
  <c r="D26" i="4" s="1"/>
  <c r="C56" i="3"/>
  <c r="D56" i="3" s="1"/>
  <c r="C44" i="3"/>
  <c r="D44" i="3" s="1"/>
  <c r="C40" i="3"/>
  <c r="D40" i="3" s="1"/>
  <c r="C28" i="3"/>
  <c r="D28" i="3" s="1"/>
  <c r="C62" i="3"/>
  <c r="D62" i="3" s="1"/>
  <c r="C58" i="3"/>
  <c r="D58" i="3" s="1"/>
  <c r="C54" i="3"/>
  <c r="D54" i="3" s="1"/>
  <c r="C50" i="3"/>
  <c r="D50" i="3" s="1"/>
  <c r="C46" i="3"/>
  <c r="D46" i="3" s="1"/>
  <c r="C42" i="3"/>
  <c r="D42" i="3" s="1"/>
  <c r="C38" i="3"/>
  <c r="D38" i="3" s="1"/>
  <c r="C34" i="3"/>
  <c r="D34" i="3" s="1"/>
  <c r="C30" i="3"/>
  <c r="D30" i="3" s="1"/>
  <c r="B4" i="5"/>
  <c r="C4" i="5"/>
  <c r="B7" i="5"/>
  <c r="C7" i="5"/>
  <c r="B6" i="5"/>
  <c r="C6" i="5"/>
  <c r="B3" i="5"/>
  <c r="C3" i="5"/>
  <c r="B2" i="5"/>
  <c r="C2" i="5"/>
  <c r="C5" i="5"/>
  <c r="A4" i="5"/>
  <c r="A7" i="5"/>
  <c r="A6" i="5"/>
  <c r="A3" i="5"/>
  <c r="A2" i="5"/>
  <c r="B5" i="5"/>
  <c r="A5" i="5"/>
  <c r="B24" i="4" l="1"/>
  <c r="C24" i="4" s="1"/>
  <c r="D24" i="4" s="1"/>
  <c r="B23" i="4"/>
  <c r="C23" i="4" s="1"/>
  <c r="D23" i="4" s="1"/>
  <c r="B22" i="4"/>
  <c r="C22" i="4" s="1"/>
  <c r="D22" i="4" s="1"/>
  <c r="B21" i="4"/>
  <c r="C21" i="4" s="1"/>
  <c r="D21" i="4" s="1"/>
  <c r="B20" i="4"/>
  <c r="C20" i="4" s="1"/>
  <c r="D20" i="4" s="1"/>
  <c r="B19" i="4"/>
  <c r="C19" i="4" s="1"/>
  <c r="D19" i="4" s="1"/>
  <c r="B18" i="4"/>
  <c r="C18" i="4" s="1"/>
  <c r="D18" i="4" s="1"/>
  <c r="B17" i="4"/>
  <c r="C17" i="4" s="1"/>
  <c r="D17" i="4" s="1"/>
  <c r="B16" i="4"/>
  <c r="C16" i="4" s="1"/>
  <c r="D16" i="4" s="1"/>
  <c r="B15" i="4"/>
  <c r="C15" i="4" s="1"/>
  <c r="D15" i="4" s="1"/>
  <c r="B14" i="4"/>
  <c r="C14" i="4" s="1"/>
  <c r="D14" i="4" s="1"/>
  <c r="B13" i="4"/>
  <c r="C13" i="4" s="1"/>
  <c r="D13" i="4" s="1"/>
  <c r="G24" i="3"/>
  <c r="H24" i="3" s="1"/>
  <c r="B24" i="3"/>
  <c r="C24" i="3" s="1"/>
  <c r="D24" i="3" s="1"/>
  <c r="G23" i="3"/>
  <c r="H23" i="3" s="1"/>
  <c r="B23" i="3"/>
  <c r="C23" i="3" s="1"/>
  <c r="D23" i="3" s="1"/>
  <c r="G22" i="3"/>
  <c r="H22" i="3" s="1"/>
  <c r="B22" i="3"/>
  <c r="C22" i="3" s="1"/>
  <c r="D22" i="3" s="1"/>
  <c r="G21" i="3"/>
  <c r="H21" i="3" s="1"/>
  <c r="B21" i="3"/>
  <c r="C21" i="3" s="1"/>
  <c r="D21" i="3" s="1"/>
  <c r="G20" i="3"/>
  <c r="H20" i="3" s="1"/>
  <c r="B20" i="3"/>
  <c r="C20" i="3" s="1"/>
  <c r="D20" i="3" s="1"/>
  <c r="G19" i="3"/>
  <c r="H19" i="3" s="1"/>
  <c r="B19" i="3"/>
  <c r="C19" i="3" s="1"/>
  <c r="D19" i="3" s="1"/>
  <c r="G18" i="3"/>
  <c r="H18" i="3" s="1"/>
  <c r="B18" i="3"/>
  <c r="C18" i="3" s="1"/>
  <c r="D18" i="3" s="1"/>
  <c r="G17" i="3"/>
  <c r="H17" i="3" s="1"/>
  <c r="B17" i="3"/>
  <c r="C17" i="3" s="1"/>
  <c r="D17" i="3" s="1"/>
  <c r="G16" i="3"/>
  <c r="H16" i="3" s="1"/>
  <c r="B16" i="3"/>
  <c r="C16" i="3" s="1"/>
  <c r="D16" i="3" s="1"/>
  <c r="G15" i="3"/>
  <c r="H15" i="3" s="1"/>
  <c r="B15" i="3"/>
  <c r="C15" i="3" s="1"/>
  <c r="D15" i="3" s="1"/>
  <c r="G14" i="3"/>
  <c r="H14" i="3" s="1"/>
  <c r="B14" i="3"/>
  <c r="C14" i="3" s="1"/>
  <c r="D14" i="3" s="1"/>
  <c r="G13" i="3"/>
  <c r="H13" i="3" s="1"/>
  <c r="B13" i="3"/>
  <c r="C13" i="3" s="1"/>
  <c r="D13" i="3" s="1"/>
  <c r="G24" i="2"/>
  <c r="H24" i="2" s="1"/>
  <c r="B24" i="2"/>
  <c r="G23" i="2"/>
  <c r="H23" i="2" s="1"/>
  <c r="B23" i="2"/>
  <c r="G22" i="2"/>
  <c r="H22" i="2" s="1"/>
  <c r="B22" i="2"/>
  <c r="G21" i="2"/>
  <c r="H21" i="2" s="1"/>
  <c r="B21" i="2"/>
  <c r="G20" i="2"/>
  <c r="H20" i="2" s="1"/>
  <c r="B20" i="2"/>
  <c r="G19" i="2"/>
  <c r="H19" i="2" s="1"/>
  <c r="B19" i="2"/>
  <c r="G18" i="2"/>
  <c r="H18" i="2" s="1"/>
  <c r="B18" i="2"/>
  <c r="G17" i="2"/>
  <c r="H17" i="2" s="1"/>
  <c r="B17" i="2"/>
  <c r="G16" i="2"/>
  <c r="H16" i="2" s="1"/>
  <c r="B16" i="2"/>
  <c r="G15" i="2"/>
  <c r="H15" i="2" s="1"/>
  <c r="B15" i="2"/>
  <c r="G14" i="2"/>
  <c r="H14" i="2" s="1"/>
  <c r="B14" i="2"/>
  <c r="G13" i="2"/>
  <c r="H13" i="2" s="1"/>
  <c r="B13" i="2"/>
  <c r="B36" i="2" l="1"/>
  <c r="B57" i="2"/>
  <c r="G57" i="2"/>
  <c r="H57" i="2" s="1"/>
  <c r="B8" i="4" l="1"/>
  <c r="C8" i="4" s="1"/>
  <c r="D8" i="4" s="1"/>
  <c r="B9" i="4"/>
  <c r="C9" i="4" s="1"/>
  <c r="D9" i="4" s="1"/>
  <c r="B10" i="4"/>
  <c r="C10" i="4" s="1"/>
  <c r="D10" i="4" s="1"/>
  <c r="B11" i="4"/>
  <c r="C11" i="4" s="1"/>
  <c r="D11" i="4" s="1"/>
  <c r="B12" i="4"/>
  <c r="C12" i="4" s="1"/>
  <c r="D12" i="4" s="1"/>
  <c r="B10" i="3"/>
  <c r="C10" i="3" s="1"/>
  <c r="D10" i="3" s="1"/>
  <c r="B11" i="3"/>
  <c r="C11" i="3" s="1"/>
  <c r="D11" i="3" s="1"/>
  <c r="B12" i="3"/>
  <c r="C12" i="3" s="1"/>
  <c r="D12" i="3" s="1"/>
  <c r="G10" i="3"/>
  <c r="H10" i="3" s="1"/>
  <c r="G11" i="3"/>
  <c r="H11" i="3" s="1"/>
  <c r="G12" i="3"/>
  <c r="H12" i="3" s="1"/>
  <c r="G10" i="2"/>
  <c r="H10" i="2" s="1"/>
  <c r="G11" i="2"/>
  <c r="H11" i="2" s="1"/>
  <c r="G12" i="2"/>
  <c r="H12" i="2" s="1"/>
  <c r="B10" i="2"/>
  <c r="B11" i="2"/>
  <c r="B12" i="2"/>
  <c r="J1" i="4"/>
  <c r="B4" i="4"/>
  <c r="C4" i="4"/>
  <c r="D4" i="4"/>
  <c r="F4" i="4"/>
  <c r="B5" i="4"/>
  <c r="C5" i="4"/>
  <c r="D5" i="4"/>
  <c r="F5" i="4"/>
  <c r="B6" i="4"/>
  <c r="C6" i="4"/>
  <c r="D6" i="4"/>
  <c r="F6" i="4"/>
  <c r="B7" i="4"/>
  <c r="C7" i="4"/>
  <c r="D7" i="4"/>
  <c r="F7" i="4"/>
  <c r="F8" i="4"/>
  <c r="F9" i="4"/>
  <c r="F10" i="4"/>
  <c r="F11" i="4"/>
  <c r="F12" i="4"/>
  <c r="F13" i="4"/>
  <c r="F14" i="4"/>
  <c r="F15" i="4"/>
  <c r="F16" i="4"/>
  <c r="F17" i="4"/>
  <c r="F18" i="4"/>
  <c r="F19" i="4"/>
  <c r="F20" i="4"/>
  <c r="F21" i="4"/>
  <c r="F22" i="4"/>
  <c r="F23" i="4"/>
  <c r="F24" i="4"/>
  <c r="F25" i="4"/>
  <c r="F26" i="4"/>
  <c r="F27" i="4"/>
  <c r="F28" i="4"/>
  <c r="F29" i="4"/>
  <c r="F30" i="4"/>
  <c r="F31" i="4"/>
  <c r="F32" i="4"/>
  <c r="F33" i="4"/>
  <c r="F34" i="4"/>
  <c r="F35" i="4"/>
  <c r="F36" i="4"/>
  <c r="F37" i="4"/>
  <c r="F38" i="4"/>
  <c r="F39" i="4"/>
  <c r="F40" i="4"/>
  <c r="F41" i="4"/>
  <c r="F42" i="4"/>
  <c r="F43" i="4"/>
  <c r="F44" i="4"/>
  <c r="F45" i="4"/>
  <c r="F46" i="4"/>
  <c r="F47" i="4"/>
  <c r="F48" i="4"/>
  <c r="F49" i="4"/>
  <c r="F50" i="4"/>
  <c r="F51" i="4"/>
  <c r="F52" i="4"/>
  <c r="F53" i="4"/>
  <c r="F54" i="4"/>
  <c r="F55" i="4"/>
  <c r="F56" i="4"/>
  <c r="F57" i="4"/>
  <c r="F58" i="4"/>
  <c r="F59" i="4"/>
  <c r="F60" i="4"/>
  <c r="F61" i="4"/>
  <c r="F62" i="4"/>
  <c r="F63" i="4"/>
  <c r="F64" i="4"/>
  <c r="N1" i="2"/>
  <c r="B4" i="2"/>
  <c r="C4" i="2"/>
  <c r="D4" i="2"/>
  <c r="G4" i="2"/>
  <c r="H4" i="2"/>
  <c r="B5" i="2"/>
  <c r="C5" i="2"/>
  <c r="D5" i="2"/>
  <c r="G5" i="2"/>
  <c r="H5" i="2"/>
  <c r="B6" i="2"/>
  <c r="C6" i="2"/>
  <c r="D6" i="2"/>
  <c r="G6" i="2"/>
  <c r="H6" i="2"/>
  <c r="B7" i="2"/>
  <c r="C7" i="2"/>
  <c r="D7" i="2"/>
  <c r="G7" i="2"/>
  <c r="H7" i="2"/>
  <c r="B8" i="2"/>
  <c r="C8" i="2"/>
  <c r="D8" i="2"/>
  <c r="G8" i="2"/>
  <c r="H8" i="2"/>
  <c r="B9" i="2"/>
  <c r="C9" i="2"/>
  <c r="D9" i="2"/>
  <c r="G9" i="2"/>
  <c r="H9" i="2"/>
  <c r="C10" i="2"/>
  <c r="D10" i="2"/>
  <c r="C11" i="2"/>
  <c r="D11" i="2"/>
  <c r="C12" i="2"/>
  <c r="D12" i="2"/>
  <c r="C13" i="2"/>
  <c r="D13" i="2"/>
  <c r="C14" i="2"/>
  <c r="D14" i="2"/>
  <c r="C15" i="2"/>
  <c r="D15" i="2"/>
  <c r="C16" i="2"/>
  <c r="D16" i="2"/>
  <c r="C17" i="2"/>
  <c r="D17" i="2"/>
  <c r="C18" i="2"/>
  <c r="D18" i="2"/>
  <c r="C19" i="2"/>
  <c r="D19" i="2"/>
  <c r="C20" i="2"/>
  <c r="D20" i="2"/>
  <c r="C21" i="2"/>
  <c r="D21" i="2"/>
  <c r="C22" i="2"/>
  <c r="D22" i="2"/>
  <c r="C23" i="2"/>
  <c r="D23" i="2"/>
  <c r="C24" i="2"/>
  <c r="D24" i="2"/>
  <c r="C25" i="2"/>
  <c r="D25" i="2"/>
  <c r="C26" i="2"/>
  <c r="D26" i="2"/>
  <c r="C27" i="2"/>
  <c r="D27" i="2"/>
  <c r="C28" i="2"/>
  <c r="D28" i="2"/>
  <c r="C29" i="2"/>
  <c r="D29" i="2"/>
  <c r="C30" i="2"/>
  <c r="D30" i="2"/>
  <c r="C31" i="2"/>
  <c r="D31" i="2"/>
  <c r="C32" i="2"/>
  <c r="D32" i="2"/>
  <c r="C33" i="2"/>
  <c r="D33" i="2"/>
  <c r="C34" i="2"/>
  <c r="D34" i="2"/>
  <c r="C35" i="2"/>
  <c r="D35" i="2"/>
  <c r="C36" i="2"/>
  <c r="D36" i="2"/>
  <c r="C37" i="2"/>
  <c r="D37" i="2"/>
  <c r="C38" i="2"/>
  <c r="D38" i="2"/>
  <c r="C39" i="2"/>
  <c r="D39" i="2"/>
  <c r="C40" i="2"/>
  <c r="D40" i="2"/>
  <c r="C41" i="2"/>
  <c r="D41" i="2"/>
  <c r="C42" i="2"/>
  <c r="D42" i="2"/>
  <c r="C43" i="2"/>
  <c r="D43" i="2"/>
  <c r="C44" i="2"/>
  <c r="D44" i="2"/>
  <c r="C45" i="2"/>
  <c r="D45" i="2"/>
  <c r="C46" i="2"/>
  <c r="D46" i="2"/>
  <c r="C47" i="2"/>
  <c r="D47" i="2"/>
  <c r="C48" i="2"/>
  <c r="D48" i="2"/>
  <c r="C49" i="2"/>
  <c r="D49" i="2"/>
  <c r="C50" i="2"/>
  <c r="D50" i="2"/>
  <c r="C51" i="2"/>
  <c r="D51" i="2"/>
  <c r="C52" i="2"/>
  <c r="D52" i="2"/>
  <c r="C53" i="2"/>
  <c r="D53" i="2"/>
  <c r="C54" i="2"/>
  <c r="D54" i="2"/>
  <c r="C55" i="2"/>
  <c r="D55" i="2"/>
  <c r="C56" i="2"/>
  <c r="D56" i="2"/>
  <c r="C57" i="2"/>
  <c r="D57" i="2"/>
  <c r="C58" i="2"/>
  <c r="D58" i="2"/>
  <c r="C59" i="2"/>
  <c r="D59" i="2"/>
  <c r="C60" i="2"/>
  <c r="D60" i="2"/>
  <c r="C61" i="2"/>
  <c r="D61" i="2"/>
  <c r="C62" i="2"/>
  <c r="D62" i="2"/>
  <c r="C63" i="2"/>
  <c r="D63" i="2"/>
  <c r="C64" i="2"/>
  <c r="D64" i="2"/>
  <c r="N1" i="3"/>
  <c r="B4" i="3"/>
  <c r="C4" i="3"/>
  <c r="D4" i="3"/>
  <c r="G4" i="3"/>
  <c r="H4" i="3"/>
  <c r="B5" i="3"/>
  <c r="C5" i="3"/>
  <c r="D5" i="3"/>
  <c r="G5" i="3"/>
  <c r="H5" i="3"/>
  <c r="B6" i="3"/>
  <c r="C6" i="3"/>
  <c r="D6" i="3"/>
  <c r="G6" i="3"/>
  <c r="H6" i="3"/>
  <c r="B7" i="3"/>
  <c r="C7" i="3"/>
  <c r="D7" i="3"/>
  <c r="G7" i="3"/>
  <c r="H7" i="3"/>
  <c r="B8" i="3"/>
  <c r="C8" i="3"/>
  <c r="D8" i="3"/>
  <c r="G8" i="3"/>
  <c r="H8" i="3"/>
  <c r="B9" i="3"/>
  <c r="C9" i="3"/>
  <c r="D9" i="3"/>
  <c r="G9" i="3"/>
  <c r="H9" i="3"/>
  <c r="C1" i="1"/>
  <c r="E2" i="5"/>
  <c r="F2" i="5"/>
  <c r="G2" i="5"/>
  <c r="H2" i="5"/>
  <c r="I2" i="5"/>
  <c r="J2" i="5"/>
  <c r="K2" i="5"/>
  <c r="L2" i="5"/>
  <c r="M2" i="5"/>
  <c r="E3" i="5"/>
  <c r="F3" i="5"/>
  <c r="G3" i="5"/>
  <c r="H3" i="5"/>
  <c r="I3" i="5"/>
  <c r="J3" i="5"/>
  <c r="K3" i="5"/>
  <c r="L3" i="5"/>
  <c r="M3" i="5"/>
  <c r="E4" i="5"/>
  <c r="F4" i="5"/>
  <c r="G4" i="5"/>
  <c r="H4" i="5"/>
  <c r="I4" i="5"/>
  <c r="J4" i="5"/>
  <c r="K4" i="5"/>
  <c r="L4" i="5"/>
  <c r="M4" i="5"/>
  <c r="E5" i="5"/>
  <c r="F5" i="5"/>
  <c r="G5" i="5"/>
  <c r="H5" i="5"/>
  <c r="I5" i="5"/>
  <c r="J5" i="5"/>
  <c r="K5" i="5"/>
  <c r="L5" i="5"/>
  <c r="M5" i="5"/>
  <c r="E6" i="5"/>
  <c r="F6" i="5"/>
  <c r="G6" i="5"/>
  <c r="H6" i="5"/>
  <c r="I6" i="5"/>
  <c r="J6" i="5"/>
  <c r="E7" i="5"/>
  <c r="F7" i="5"/>
  <c r="G7" i="5"/>
  <c r="H7" i="5"/>
  <c r="I7" i="5"/>
  <c r="J7" i="5"/>
</calcChain>
</file>

<file path=xl/sharedStrings.xml><?xml version="1.0" encoding="utf-8"?>
<sst xmlns="http://schemas.openxmlformats.org/spreadsheetml/2006/main" count="75" uniqueCount="42">
  <si>
    <t>START</t>
  </si>
  <si>
    <t>ÚSZÁS VÉGE</t>
  </si>
  <si>
    <t>BRINGA ELEJE</t>
  </si>
  <si>
    <t>Rajtszám</t>
  </si>
  <si>
    <t>Időpont</t>
  </si>
  <si>
    <t>Úszás ideje</t>
  </si>
  <si>
    <t>Úszás sebessége</t>
  </si>
  <si>
    <t>Depo ideje</t>
  </si>
  <si>
    <t>BRINGA VÉGE</t>
  </si>
  <si>
    <t>FUTÁS ELEJE</t>
  </si>
  <si>
    <t>Bringa ideje</t>
  </si>
  <si>
    <t>Futás ideje</t>
  </si>
  <si>
    <t>Futás sebessége (perc/km)</t>
  </si>
  <si>
    <t>Végeredmény</t>
  </si>
  <si>
    <t>Bringa sebessége (km/h)</t>
  </si>
  <si>
    <t>Név</t>
  </si>
  <si>
    <t>Úszás</t>
  </si>
  <si>
    <t>Depo1</t>
  </si>
  <si>
    <t>Bringa</t>
  </si>
  <si>
    <t>Bringa sebessége</t>
  </si>
  <si>
    <t>Depo2</t>
  </si>
  <si>
    <t>Futás</t>
  </si>
  <si>
    <t>Futás sebessége</t>
  </si>
  <si>
    <t>Kategória</t>
  </si>
  <si>
    <t>Táv</t>
  </si>
  <si>
    <t>közép</t>
  </si>
  <si>
    <t>rövid</t>
  </si>
  <si>
    <t>sprint</t>
  </si>
  <si>
    <t>férfi</t>
  </si>
  <si>
    <t>nő</t>
  </si>
  <si>
    <t>FUTÁS VÉGE</t>
  </si>
  <si>
    <t>Úszás sebessége (perc/100m)</t>
  </si>
  <si>
    <t>Anett</t>
  </si>
  <si>
    <t>Ricsi</t>
  </si>
  <si>
    <t>Beső</t>
  </si>
  <si>
    <t>ÁBP</t>
  </si>
  <si>
    <t>Iván</t>
  </si>
  <si>
    <t>Kissék</t>
  </si>
  <si>
    <t>B6-os cella gebaszos: nem vette be a bringa vége időt. Valós idő: 12:29:30</t>
  </si>
  <si>
    <t>DNF</t>
  </si>
  <si>
    <t>7 kör</t>
  </si>
  <si>
    <t>5 kör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</si>
</sst>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h:mm:ss;@"/>
  </numFmts>
  <fonts count="6" x14ac:knownFonts="1">
    <font>
      <sz val="11"/>
      <color rgb="FF000000"/>
      <name val="Calibri"/>
    </font>
    <font>
      <b/>
      <sz val="11"/>
      <color rgb="FF000000"/>
      <name val="Calibri"/>
    </font>
    <font>
      <sz val="11"/>
      <name val="Calibri"/>
    </font>
    <font>
      <sz val="11"/>
      <color rgb="FF000000"/>
      <name val="Calibri"/>
      <family val="2"/>
      <charset val="238"/>
    </font>
    <font>
      <b/>
      <sz val="11"/>
      <color rgb="FF000000"/>
      <name val="Calibri"/>
      <family val="2"/>
      <charset val="238"/>
    </font>
    <font>
      <b/>
      <sz val="11"/>
      <color rgb="FFFF0000"/>
      <name val="Calibri"/>
      <family val="2"/>
      <charset val="238"/>
    </font>
  </fonts>
  <fills count="15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rgb="FFB8CCE4"/>
      </patternFill>
    </fill>
    <fill>
      <patternFill patternType="solid">
        <fgColor theme="0" tint="-0.14999847407452621"/>
        <bgColor rgb="FFE5B8B7"/>
      </patternFill>
    </fill>
    <fill>
      <patternFill patternType="solid">
        <fgColor theme="0" tint="-0.34998626667073579"/>
        <bgColor rgb="FFE5B8B7"/>
      </patternFill>
    </fill>
    <fill>
      <patternFill patternType="solid">
        <fgColor theme="0" tint="-0.34998626667073579"/>
        <bgColor rgb="FF92D050"/>
      </patternFill>
    </fill>
    <fill>
      <patternFill patternType="solid">
        <fgColor theme="0" tint="-0.14999847407452621"/>
        <bgColor rgb="FF92D050"/>
      </patternFill>
    </fill>
    <fill>
      <patternFill patternType="solid">
        <fgColor theme="0" tint="-0.34998626667073579"/>
        <bgColor rgb="FFFF0000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14999847407452621"/>
        <bgColor rgb="FFFFFF00"/>
      </patternFill>
    </fill>
    <fill>
      <patternFill patternType="solid">
        <fgColor theme="0" tint="-0.34998626667073579"/>
        <bgColor rgb="FFFFFF00"/>
      </patternFill>
    </fill>
    <fill>
      <patternFill patternType="solid">
        <fgColor rgb="FFFF0000"/>
        <bgColor rgb="FFE5B8B7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 applyFont="1" applyAlignment="1"/>
    <xf numFmtId="0" fontId="2" fillId="0" borderId="0" xfId="0" applyFont="1" applyAlignment="1"/>
    <xf numFmtId="0" fontId="0" fillId="0" borderId="0" xfId="0" applyFont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1" fontId="3" fillId="2" borderId="1" xfId="0" applyNumberFormat="1" applyFont="1" applyFill="1" applyBorder="1" applyAlignment="1">
      <alignment horizontal="center" vertical="center"/>
    </xf>
    <xf numFmtId="0" fontId="0" fillId="2" borderId="2" xfId="0" applyFont="1" applyFill="1" applyBorder="1" applyAlignment="1">
      <alignment vertical="center"/>
    </xf>
    <xf numFmtId="0" fontId="0" fillId="3" borderId="2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0" fillId="3" borderId="2" xfId="0" applyFont="1" applyFill="1" applyBorder="1" applyAlignment="1"/>
    <xf numFmtId="0" fontId="0" fillId="0" borderId="0" xfId="0" applyNumberFormat="1" applyFont="1" applyAlignment="1">
      <alignment horizontal="center" vertical="center"/>
    </xf>
    <xf numFmtId="0" fontId="1" fillId="4" borderId="1" xfId="0" applyFont="1" applyFill="1" applyBorder="1" applyAlignment="1">
      <alignment horizontal="center" vertical="center"/>
    </xf>
    <xf numFmtId="0" fontId="0" fillId="4" borderId="1" xfId="0" applyFont="1" applyFill="1" applyBorder="1" applyAlignment="1">
      <alignment horizontal="center" vertical="center"/>
    </xf>
    <xf numFmtId="0" fontId="0" fillId="4" borderId="2" xfId="0" applyFont="1" applyFill="1" applyBorder="1" applyAlignment="1">
      <alignment horizontal="center" vertical="center"/>
    </xf>
    <xf numFmtId="164" fontId="0" fillId="4" borderId="1" xfId="0" applyNumberFormat="1" applyFont="1" applyFill="1" applyBorder="1" applyAlignment="1">
      <alignment horizontal="center" vertical="center"/>
    </xf>
    <xf numFmtId="0" fontId="0" fillId="5" borderId="1" xfId="0" applyFont="1" applyFill="1" applyBorder="1" applyAlignment="1">
      <alignment horizontal="center" vertical="center"/>
    </xf>
    <xf numFmtId="0" fontId="0" fillId="5" borderId="2" xfId="0" applyFont="1" applyFill="1" applyBorder="1" applyAlignment="1">
      <alignment horizontal="center" vertical="center"/>
    </xf>
    <xf numFmtId="164" fontId="0" fillId="5" borderId="1" xfId="0" applyNumberFormat="1" applyFont="1" applyFill="1" applyBorder="1" applyAlignment="1">
      <alignment horizontal="center" vertical="center"/>
    </xf>
    <xf numFmtId="0" fontId="1" fillId="5" borderId="1" xfId="0" applyFont="1" applyFill="1" applyBorder="1" applyAlignment="1">
      <alignment horizontal="center" vertical="center"/>
    </xf>
    <xf numFmtId="0" fontId="0" fillId="6" borderId="1" xfId="0" applyFont="1" applyFill="1" applyBorder="1" applyAlignment="1">
      <alignment horizontal="center" vertical="center"/>
    </xf>
    <xf numFmtId="0" fontId="0" fillId="6" borderId="1" xfId="0" applyNumberFormat="1" applyFont="1" applyFill="1" applyBorder="1" applyAlignment="1">
      <alignment horizontal="center" vertical="center"/>
    </xf>
    <xf numFmtId="0" fontId="0" fillId="6" borderId="2" xfId="0" applyFont="1" applyFill="1" applyBorder="1" applyAlignment="1">
      <alignment horizontal="center" vertical="center"/>
    </xf>
    <xf numFmtId="0" fontId="0" fillId="6" borderId="2" xfId="0" applyNumberFormat="1" applyFont="1" applyFill="1" applyBorder="1" applyAlignment="1">
      <alignment horizontal="center" vertical="center"/>
    </xf>
    <xf numFmtId="164" fontId="0" fillId="6" borderId="1" xfId="0" applyNumberFormat="1" applyFont="1" applyFill="1" applyBorder="1" applyAlignment="1">
      <alignment horizontal="center" vertical="center"/>
    </xf>
    <xf numFmtId="0" fontId="1" fillId="6" borderId="1" xfId="0" applyFont="1" applyFill="1" applyBorder="1" applyAlignment="1">
      <alignment horizontal="center" vertical="center"/>
    </xf>
    <xf numFmtId="0" fontId="1" fillId="7" borderId="1" xfId="0" applyFont="1" applyFill="1" applyBorder="1" applyAlignment="1">
      <alignment horizontal="center" vertical="center"/>
    </xf>
    <xf numFmtId="0" fontId="0" fillId="7" borderId="1" xfId="0" applyFont="1" applyFill="1" applyBorder="1" applyAlignment="1">
      <alignment horizontal="center" vertical="center"/>
    </xf>
    <xf numFmtId="0" fontId="0" fillId="7" borderId="2" xfId="0" applyFont="1" applyFill="1" applyBorder="1" applyAlignment="1">
      <alignment horizontal="center" vertical="center"/>
    </xf>
    <xf numFmtId="164" fontId="0" fillId="7" borderId="1" xfId="0" applyNumberFormat="1" applyFont="1" applyFill="1" applyBorder="1" applyAlignment="1">
      <alignment horizontal="center" vertical="center"/>
    </xf>
    <xf numFmtId="0" fontId="3" fillId="5" borderId="2" xfId="0" applyFont="1" applyFill="1" applyBorder="1" applyAlignment="1">
      <alignment horizontal="center" vertical="center"/>
    </xf>
    <xf numFmtId="2" fontId="0" fillId="5" borderId="1" xfId="0" applyNumberFormat="1" applyFont="1" applyFill="1" applyBorder="1" applyAlignment="1">
      <alignment horizontal="center" vertical="center"/>
    </xf>
    <xf numFmtId="0" fontId="0" fillId="8" borderId="1" xfId="0" applyFont="1" applyFill="1" applyBorder="1" applyAlignment="1">
      <alignment horizontal="center" vertical="center"/>
    </xf>
    <xf numFmtId="0" fontId="0" fillId="8" borderId="2" xfId="0" applyFont="1" applyFill="1" applyBorder="1" applyAlignment="1">
      <alignment horizontal="center" vertical="center"/>
    </xf>
    <xf numFmtId="164" fontId="0" fillId="8" borderId="1" xfId="0" applyNumberFormat="1" applyFont="1" applyFill="1" applyBorder="1" applyAlignment="1">
      <alignment horizontal="center" vertical="center"/>
    </xf>
    <xf numFmtId="21" fontId="0" fillId="8" borderId="1" xfId="0" applyNumberFormat="1" applyFont="1" applyFill="1" applyBorder="1" applyAlignment="1">
      <alignment horizontal="center" vertical="center"/>
    </xf>
    <xf numFmtId="0" fontId="5" fillId="9" borderId="2" xfId="0" applyFont="1" applyFill="1" applyBorder="1" applyAlignment="1">
      <alignment horizontal="center" vertical="center"/>
    </xf>
    <xf numFmtId="164" fontId="5" fillId="9" borderId="1" xfId="0" applyNumberFormat="1" applyFont="1" applyFill="1" applyBorder="1" applyAlignment="1">
      <alignment horizontal="center" vertical="center"/>
    </xf>
    <xf numFmtId="0" fontId="5" fillId="11" borderId="2" xfId="0" applyFont="1" applyFill="1" applyBorder="1" applyAlignment="1">
      <alignment horizontal="center" vertical="center"/>
    </xf>
    <xf numFmtId="0" fontId="0" fillId="11" borderId="2" xfId="0" applyFont="1" applyFill="1" applyBorder="1" applyAlignment="1">
      <alignment horizontal="center" vertical="center"/>
    </xf>
    <xf numFmtId="164" fontId="0" fillId="11" borderId="2" xfId="0" applyNumberFormat="1" applyFont="1" applyFill="1" applyBorder="1" applyAlignment="1">
      <alignment horizontal="center" vertical="center"/>
    </xf>
    <xf numFmtId="2" fontId="0" fillId="11" borderId="2" xfId="0" applyNumberFormat="1" applyFont="1" applyFill="1" applyBorder="1" applyAlignment="1">
      <alignment horizontal="center" vertical="center"/>
    </xf>
    <xf numFmtId="0" fontId="1" fillId="11" borderId="2" xfId="0" applyFont="1" applyFill="1" applyBorder="1" applyAlignment="1">
      <alignment vertical="center"/>
    </xf>
    <xf numFmtId="21" fontId="0" fillId="11" borderId="2" xfId="0" applyNumberFormat="1" applyFont="1" applyFill="1" applyBorder="1" applyAlignment="1">
      <alignment vertical="center"/>
    </xf>
    <xf numFmtId="0" fontId="4" fillId="11" borderId="2" xfId="0" applyFont="1" applyFill="1" applyBorder="1" applyAlignment="1">
      <alignment horizontal="center" vertical="center"/>
    </xf>
    <xf numFmtId="0" fontId="0" fillId="12" borderId="2" xfId="0" applyFont="1" applyFill="1" applyBorder="1" applyAlignment="1">
      <alignment horizontal="center" vertical="center"/>
    </xf>
    <xf numFmtId="0" fontId="0" fillId="13" borderId="2" xfId="0" applyFont="1" applyFill="1" applyBorder="1" applyAlignment="1">
      <alignment horizontal="center" vertical="center"/>
    </xf>
    <xf numFmtId="0" fontId="4" fillId="8" borderId="1" xfId="0" applyFont="1" applyFill="1" applyBorder="1" applyAlignment="1">
      <alignment horizontal="center" vertical="center"/>
    </xf>
    <xf numFmtId="0" fontId="0" fillId="10" borderId="0" xfId="0" applyFont="1" applyFill="1" applyAlignment="1">
      <alignment horizontal="center" vertical="center"/>
    </xf>
    <xf numFmtId="164" fontId="0" fillId="10" borderId="0" xfId="0" applyNumberFormat="1" applyFont="1" applyFill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0" fontId="0" fillId="3" borderId="2" xfId="0" applyFont="1" applyFill="1" applyBorder="1" applyAlignment="1">
      <alignment horizontal="center"/>
    </xf>
    <xf numFmtId="0" fontId="0" fillId="0" borderId="0" xfId="0" applyFont="1" applyAlignment="1">
      <alignment horizontal="center"/>
    </xf>
    <xf numFmtId="0" fontId="0" fillId="0" borderId="0" xfId="0" applyFont="1" applyAlignment="1">
      <alignment horizontal="left" vertical="center"/>
    </xf>
    <xf numFmtId="164" fontId="0" fillId="14" borderId="1" xfId="0" applyNumberFormat="1" applyFont="1" applyFill="1" applyBorder="1" applyAlignment="1">
      <alignment horizontal="center" vertical="center"/>
    </xf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1"/>
  <sheetViews>
    <sheetView workbookViewId="0">
      <selection activeCell="D8" sqref="D8"/>
    </sheetView>
  </sheetViews>
  <sheetFormatPr defaultRowHeight="14.4" x14ac:dyDescent="0.3"/>
  <cols>
    <col min="2" max="2" width="19.109375" style="51" bestFit="1" customWidth="1"/>
    <col min="6" max="6" width="0" hidden="1" customWidth="1"/>
  </cols>
  <sheetData>
    <row r="1" spans="1:6" x14ac:dyDescent="0.3">
      <c r="A1" s="43" t="s">
        <v>3</v>
      </c>
      <c r="B1" s="43" t="s">
        <v>15</v>
      </c>
      <c r="C1" s="43" t="s">
        <v>23</v>
      </c>
      <c r="D1" s="43" t="s">
        <v>24</v>
      </c>
    </row>
    <row r="2" spans="1:6" x14ac:dyDescent="0.3">
      <c r="A2" s="7">
        <v>1</v>
      </c>
      <c r="B2" s="8" t="s">
        <v>32</v>
      </c>
      <c r="C2" s="8" t="s">
        <v>29</v>
      </c>
      <c r="D2" s="8" t="s">
        <v>25</v>
      </c>
    </row>
    <row r="3" spans="1:6" x14ac:dyDescent="0.3">
      <c r="A3" s="7">
        <v>2</v>
      </c>
      <c r="B3" s="8" t="s">
        <v>33</v>
      </c>
      <c r="C3" s="8" t="s">
        <v>28</v>
      </c>
      <c r="D3" s="8" t="s">
        <v>25</v>
      </c>
      <c r="F3" t="s">
        <v>27</v>
      </c>
    </row>
    <row r="4" spans="1:6" x14ac:dyDescent="0.3">
      <c r="A4" s="7">
        <v>3</v>
      </c>
      <c r="B4" s="8" t="s">
        <v>34</v>
      </c>
      <c r="C4" s="8" t="s">
        <v>28</v>
      </c>
      <c r="D4" s="8" t="s">
        <v>25</v>
      </c>
      <c r="F4" t="s">
        <v>26</v>
      </c>
    </row>
    <row r="5" spans="1:6" x14ac:dyDescent="0.3">
      <c r="A5" s="7">
        <v>4</v>
      </c>
      <c r="B5" s="8" t="s">
        <v>35</v>
      </c>
      <c r="C5" s="8" t="s">
        <v>28</v>
      </c>
      <c r="D5" s="8" t="s">
        <v>25</v>
      </c>
      <c r="F5" t="s">
        <v>25</v>
      </c>
    </row>
    <row r="6" spans="1:6" x14ac:dyDescent="0.3">
      <c r="A6" s="7">
        <v>5</v>
      </c>
      <c r="B6" s="8" t="s">
        <v>36</v>
      </c>
      <c r="C6" s="8" t="s">
        <v>28</v>
      </c>
      <c r="D6" s="8" t="s">
        <v>25</v>
      </c>
    </row>
    <row r="7" spans="1:6" x14ac:dyDescent="0.3">
      <c r="A7" s="7">
        <v>6</v>
      </c>
      <c r="B7" s="8" t="s">
        <v>37</v>
      </c>
      <c r="C7" s="8" t="s">
        <v>28</v>
      </c>
      <c r="D7" s="8" t="s">
        <v>25</v>
      </c>
      <c r="F7" t="s">
        <v>28</v>
      </c>
    </row>
    <row r="8" spans="1:6" x14ac:dyDescent="0.3">
      <c r="A8" s="7"/>
      <c r="B8" s="50"/>
      <c r="C8" s="9"/>
      <c r="D8" s="8"/>
      <c r="F8" t="s">
        <v>29</v>
      </c>
    </row>
    <row r="9" spans="1:6" x14ac:dyDescent="0.3">
      <c r="A9" s="7"/>
      <c r="B9" s="50"/>
      <c r="C9" s="9"/>
      <c r="D9" s="8"/>
    </row>
    <row r="10" spans="1:6" x14ac:dyDescent="0.3">
      <c r="A10" s="7"/>
      <c r="B10" s="50"/>
      <c r="C10" s="9"/>
      <c r="D10" s="8"/>
    </row>
    <row r="11" spans="1:6" x14ac:dyDescent="0.3">
      <c r="A11" s="7"/>
      <c r="B11" s="50"/>
      <c r="C11" s="9"/>
      <c r="D11" s="8"/>
    </row>
    <row r="12" spans="1:6" x14ac:dyDescent="0.3">
      <c r="A12" s="7"/>
      <c r="B12" s="50"/>
      <c r="C12" s="9"/>
      <c r="D12" s="8"/>
    </row>
    <row r="13" spans="1:6" x14ac:dyDescent="0.3">
      <c r="A13" s="7"/>
      <c r="B13" s="50"/>
      <c r="C13" s="9"/>
      <c r="D13" s="8"/>
    </row>
    <row r="14" spans="1:6" x14ac:dyDescent="0.3">
      <c r="A14" s="7"/>
      <c r="B14" s="50"/>
      <c r="C14" s="9"/>
      <c r="D14" s="8"/>
    </row>
    <row r="15" spans="1:6" x14ac:dyDescent="0.3">
      <c r="A15" s="7"/>
      <c r="B15" s="50"/>
      <c r="C15" s="9"/>
      <c r="D15" s="8"/>
    </row>
    <row r="16" spans="1:6" x14ac:dyDescent="0.3">
      <c r="A16" s="7"/>
      <c r="B16" s="50"/>
      <c r="C16" s="9"/>
      <c r="D16" s="8"/>
    </row>
    <row r="17" spans="1:4" x14ac:dyDescent="0.3">
      <c r="A17" s="7"/>
      <c r="B17" s="50"/>
      <c r="C17" s="9"/>
      <c r="D17" s="8"/>
    </row>
    <row r="18" spans="1:4" x14ac:dyDescent="0.3">
      <c r="A18" s="7"/>
      <c r="B18" s="50"/>
      <c r="C18" s="9"/>
      <c r="D18" s="8"/>
    </row>
    <row r="19" spans="1:4" x14ac:dyDescent="0.3">
      <c r="A19" s="7"/>
      <c r="B19" s="50"/>
      <c r="C19" s="9"/>
      <c r="D19" s="8"/>
    </row>
    <row r="20" spans="1:4" x14ac:dyDescent="0.3">
      <c r="A20" s="7"/>
      <c r="B20" s="50"/>
      <c r="C20" s="9"/>
      <c r="D20" s="8"/>
    </row>
    <row r="21" spans="1:4" x14ac:dyDescent="0.3">
      <c r="A21" s="7"/>
      <c r="B21" s="50"/>
      <c r="C21" s="9"/>
      <c r="D21" s="8"/>
    </row>
    <row r="22" spans="1:4" x14ac:dyDescent="0.3">
      <c r="A22" s="7"/>
      <c r="B22" s="50"/>
      <c r="C22" s="9"/>
      <c r="D22" s="8"/>
    </row>
    <row r="23" spans="1:4" x14ac:dyDescent="0.3">
      <c r="A23" s="7"/>
      <c r="B23" s="50"/>
      <c r="C23" s="9"/>
      <c r="D23" s="8"/>
    </row>
    <row r="24" spans="1:4" x14ac:dyDescent="0.3">
      <c r="A24" s="7"/>
      <c r="B24" s="50"/>
      <c r="C24" s="9"/>
      <c r="D24" s="8"/>
    </row>
    <row r="25" spans="1:4" x14ac:dyDescent="0.3">
      <c r="A25" s="7"/>
      <c r="B25" s="50"/>
      <c r="C25" s="9"/>
      <c r="D25" s="8"/>
    </row>
    <row r="26" spans="1:4" x14ac:dyDescent="0.3">
      <c r="A26" s="7"/>
      <c r="B26" s="50"/>
      <c r="C26" s="9"/>
      <c r="D26" s="8"/>
    </row>
    <row r="27" spans="1:4" x14ac:dyDescent="0.3">
      <c r="A27" s="7"/>
      <c r="B27" s="50"/>
      <c r="C27" s="9"/>
      <c r="D27" s="8"/>
    </row>
    <row r="28" spans="1:4" x14ac:dyDescent="0.3">
      <c r="A28" s="7"/>
      <c r="B28" s="50"/>
      <c r="C28" s="9"/>
      <c r="D28" s="8"/>
    </row>
    <row r="29" spans="1:4" x14ac:dyDescent="0.3">
      <c r="A29" s="7"/>
      <c r="B29" s="50"/>
      <c r="C29" s="9"/>
      <c r="D29" s="8"/>
    </row>
    <row r="30" spans="1:4" x14ac:dyDescent="0.3">
      <c r="A30" s="7"/>
      <c r="B30" s="50"/>
      <c r="C30" s="9"/>
      <c r="D30" s="8"/>
    </row>
    <row r="31" spans="1:4" x14ac:dyDescent="0.3">
      <c r="A31" s="7"/>
      <c r="B31" s="50"/>
      <c r="C31" s="9"/>
      <c r="D31" s="8"/>
    </row>
    <row r="32" spans="1:4" x14ac:dyDescent="0.3">
      <c r="A32" s="7"/>
      <c r="B32" s="50"/>
      <c r="C32" s="9"/>
      <c r="D32" s="8"/>
    </row>
    <row r="33" spans="1:4" x14ac:dyDescent="0.3">
      <c r="A33" s="7"/>
      <c r="B33" s="50"/>
      <c r="C33" s="9"/>
      <c r="D33" s="8"/>
    </row>
    <row r="34" spans="1:4" x14ac:dyDescent="0.3">
      <c r="A34" s="7"/>
      <c r="B34" s="50"/>
      <c r="C34" s="9"/>
      <c r="D34" s="8"/>
    </row>
    <row r="35" spans="1:4" x14ac:dyDescent="0.3">
      <c r="A35" s="7"/>
      <c r="B35" s="50"/>
      <c r="C35" s="9"/>
      <c r="D35" s="8"/>
    </row>
    <row r="36" spans="1:4" x14ac:dyDescent="0.3">
      <c r="A36" s="7"/>
      <c r="B36" s="50"/>
      <c r="C36" s="9"/>
      <c r="D36" s="8"/>
    </row>
    <row r="37" spans="1:4" x14ac:dyDescent="0.3">
      <c r="A37" s="7"/>
      <c r="B37" s="50"/>
      <c r="C37" s="9"/>
      <c r="D37" s="8"/>
    </row>
    <row r="38" spans="1:4" x14ac:dyDescent="0.3">
      <c r="A38" s="7"/>
      <c r="B38" s="50"/>
      <c r="C38" s="9"/>
      <c r="D38" s="8"/>
    </row>
    <row r="39" spans="1:4" x14ac:dyDescent="0.3">
      <c r="A39" s="7"/>
      <c r="B39" s="50"/>
      <c r="C39" s="9"/>
      <c r="D39" s="8"/>
    </row>
    <row r="40" spans="1:4" x14ac:dyDescent="0.3">
      <c r="A40" s="7"/>
      <c r="B40" s="50"/>
      <c r="C40" s="9"/>
      <c r="D40" s="8"/>
    </row>
    <row r="41" spans="1:4" x14ac:dyDescent="0.3">
      <c r="A41" s="7"/>
      <c r="B41" s="50"/>
      <c r="C41" s="9"/>
      <c r="D41" s="8"/>
    </row>
    <row r="42" spans="1:4" x14ac:dyDescent="0.3">
      <c r="A42" s="7"/>
      <c r="B42" s="50"/>
      <c r="C42" s="9"/>
      <c r="D42" s="8"/>
    </row>
    <row r="43" spans="1:4" x14ac:dyDescent="0.3">
      <c r="A43" s="7"/>
      <c r="B43" s="50"/>
      <c r="C43" s="9"/>
      <c r="D43" s="8"/>
    </row>
    <row r="44" spans="1:4" x14ac:dyDescent="0.3">
      <c r="A44" s="7"/>
      <c r="B44" s="50"/>
      <c r="C44" s="9"/>
      <c r="D44" s="8"/>
    </row>
    <row r="45" spans="1:4" x14ac:dyDescent="0.3">
      <c r="A45" s="7"/>
      <c r="B45" s="50"/>
      <c r="C45" s="9"/>
      <c r="D45" s="8"/>
    </row>
    <row r="46" spans="1:4" x14ac:dyDescent="0.3">
      <c r="A46" s="7"/>
      <c r="B46" s="50"/>
      <c r="C46" s="9"/>
      <c r="D46" s="8"/>
    </row>
    <row r="47" spans="1:4" x14ac:dyDescent="0.3">
      <c r="A47" s="7"/>
      <c r="B47" s="50"/>
      <c r="C47" s="9"/>
      <c r="D47" s="8"/>
    </row>
    <row r="48" spans="1:4" x14ac:dyDescent="0.3">
      <c r="A48" s="7"/>
      <c r="B48" s="50"/>
      <c r="C48" s="9"/>
      <c r="D48" s="8"/>
    </row>
    <row r="49" spans="1:4" x14ac:dyDescent="0.3">
      <c r="A49" s="7"/>
      <c r="B49" s="50"/>
      <c r="C49" s="9"/>
      <c r="D49" s="8"/>
    </row>
    <row r="50" spans="1:4" x14ac:dyDescent="0.3">
      <c r="A50" s="7"/>
      <c r="B50" s="50"/>
      <c r="C50" s="9"/>
      <c r="D50" s="8"/>
    </row>
    <row r="51" spans="1:4" x14ac:dyDescent="0.3">
      <c r="A51" s="7"/>
      <c r="B51" s="50"/>
      <c r="C51" s="9"/>
      <c r="D51" s="8"/>
    </row>
    <row r="52" spans="1:4" x14ac:dyDescent="0.3">
      <c r="A52" s="7"/>
      <c r="B52" s="50"/>
      <c r="C52" s="9"/>
      <c r="D52" s="8"/>
    </row>
    <row r="53" spans="1:4" x14ac:dyDescent="0.3">
      <c r="A53" s="7"/>
      <c r="B53" s="50"/>
      <c r="C53" s="9"/>
      <c r="D53" s="8"/>
    </row>
    <row r="54" spans="1:4" x14ac:dyDescent="0.3">
      <c r="A54" s="7"/>
      <c r="B54" s="50"/>
      <c r="C54" s="9"/>
      <c r="D54" s="8"/>
    </row>
    <row r="55" spans="1:4" x14ac:dyDescent="0.3">
      <c r="A55" s="7"/>
      <c r="B55" s="50"/>
      <c r="C55" s="9"/>
      <c r="D55" s="8"/>
    </row>
    <row r="56" spans="1:4" x14ac:dyDescent="0.3">
      <c r="A56" s="7"/>
      <c r="B56" s="50"/>
      <c r="C56" s="9"/>
      <c r="D56" s="8"/>
    </row>
    <row r="57" spans="1:4" x14ac:dyDescent="0.3">
      <c r="A57" s="7"/>
      <c r="B57" s="50"/>
      <c r="C57" s="9"/>
      <c r="D57" s="8"/>
    </row>
    <row r="58" spans="1:4" x14ac:dyDescent="0.3">
      <c r="A58" s="7"/>
      <c r="B58" s="50"/>
      <c r="C58" s="9"/>
      <c r="D58" s="8"/>
    </row>
    <row r="59" spans="1:4" x14ac:dyDescent="0.3">
      <c r="A59" s="7"/>
      <c r="B59" s="50"/>
      <c r="C59" s="9"/>
      <c r="D59" s="8"/>
    </row>
    <row r="60" spans="1:4" x14ac:dyDescent="0.3">
      <c r="A60" s="7"/>
      <c r="B60" s="50"/>
      <c r="C60" s="9"/>
      <c r="D60" s="8"/>
    </row>
    <row r="61" spans="1:4" x14ac:dyDescent="0.3">
      <c r="A61" s="7"/>
      <c r="B61" s="50"/>
      <c r="C61" s="9"/>
      <c r="D61" s="8"/>
    </row>
  </sheetData>
  <dataValidations count="2">
    <dataValidation type="list" allowBlank="1" showInputMessage="1" showErrorMessage="1" sqref="D2:D61">
      <formula1>$F$3:$F$5</formula1>
    </dataValidation>
    <dataValidation type="list" allowBlank="1" showInputMessage="1" showErrorMessage="1" sqref="C2:C61">
      <formula1>$F$7:$F$8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00"/>
  <sheetViews>
    <sheetView workbookViewId="0">
      <selection activeCell="B2" sqref="B2"/>
    </sheetView>
  </sheetViews>
  <sheetFormatPr defaultColWidth="14.44140625" defaultRowHeight="15" customHeight="1" x14ac:dyDescent="0.3"/>
  <cols>
    <col min="1" max="11" width="8.6640625" customWidth="1"/>
  </cols>
  <sheetData>
    <row r="1" spans="1:3" ht="14.25" customHeight="1" x14ac:dyDescent="0.3">
      <c r="A1" s="41" t="s">
        <v>0</v>
      </c>
      <c r="B1" s="6">
        <v>0</v>
      </c>
      <c r="C1" s="42">
        <f ca="1">IF(ISBLANK(B1),FALSE,IF(C1=FALSE,NOW(),C1))</f>
        <v>44073.382538541664</v>
      </c>
    </row>
    <row r="2" spans="1:3" ht="14.25" customHeight="1" x14ac:dyDescent="0.3">
      <c r="B2" s="1"/>
    </row>
    <row r="3" spans="1:3" ht="14.25" customHeight="1" x14ac:dyDescent="0.3"/>
    <row r="4" spans="1:3" ht="14.25" customHeight="1" x14ac:dyDescent="0.3"/>
    <row r="5" spans="1:3" ht="14.25" customHeight="1" x14ac:dyDescent="0.3"/>
    <row r="6" spans="1:3" ht="14.25" customHeight="1" x14ac:dyDescent="0.3"/>
    <row r="7" spans="1:3" ht="14.25" customHeight="1" x14ac:dyDescent="0.3"/>
    <row r="8" spans="1:3" ht="14.25" customHeight="1" x14ac:dyDescent="0.3"/>
    <row r="9" spans="1:3" ht="14.25" customHeight="1" x14ac:dyDescent="0.3"/>
    <row r="10" spans="1:3" ht="14.25" customHeight="1" x14ac:dyDescent="0.3"/>
    <row r="11" spans="1:3" ht="14.25" customHeight="1" x14ac:dyDescent="0.3"/>
    <row r="12" spans="1:3" ht="14.25" customHeight="1" x14ac:dyDescent="0.3"/>
    <row r="13" spans="1:3" ht="14.25" customHeight="1" x14ac:dyDescent="0.3"/>
    <row r="14" spans="1:3" ht="14.25" customHeight="1" x14ac:dyDescent="0.3"/>
    <row r="15" spans="1:3" ht="14.25" customHeight="1" x14ac:dyDescent="0.3"/>
    <row r="16" spans="1:3" ht="14.25" customHeight="1" x14ac:dyDescent="0.3"/>
    <row r="17" ht="14.25" customHeight="1" x14ac:dyDescent="0.3"/>
    <row r="18" ht="14.25" customHeight="1" x14ac:dyDescent="0.3"/>
    <row r="19" ht="14.25" customHeight="1" x14ac:dyDescent="0.3"/>
    <row r="20" ht="14.25" customHeight="1" x14ac:dyDescent="0.3"/>
    <row r="21" ht="14.25" customHeight="1" x14ac:dyDescent="0.3"/>
    <row r="22" ht="14.25" customHeight="1" x14ac:dyDescent="0.3"/>
    <row r="23" ht="14.25" customHeight="1" x14ac:dyDescent="0.3"/>
    <row r="24" ht="14.25" customHeight="1" x14ac:dyDescent="0.3"/>
    <row r="25" ht="14.25" customHeight="1" x14ac:dyDescent="0.3"/>
    <row r="26" ht="14.25" customHeight="1" x14ac:dyDescent="0.3"/>
    <row r="27" ht="14.25" customHeight="1" x14ac:dyDescent="0.3"/>
    <row r="28" ht="14.25" customHeight="1" x14ac:dyDescent="0.3"/>
    <row r="29" ht="14.25" customHeight="1" x14ac:dyDescent="0.3"/>
    <row r="30" ht="14.25" customHeight="1" x14ac:dyDescent="0.3"/>
    <row r="31" ht="14.25" customHeight="1" x14ac:dyDescent="0.3"/>
    <row r="32" ht="14.25" customHeight="1" x14ac:dyDescent="0.3"/>
    <row r="33" ht="14.25" customHeight="1" x14ac:dyDescent="0.3"/>
    <row r="34" ht="14.25" customHeight="1" x14ac:dyDescent="0.3"/>
    <row r="35" ht="14.25" customHeight="1" x14ac:dyDescent="0.3"/>
    <row r="36" ht="14.25" customHeight="1" x14ac:dyDescent="0.3"/>
    <row r="37" ht="14.25" customHeight="1" x14ac:dyDescent="0.3"/>
    <row r="38" ht="14.25" customHeight="1" x14ac:dyDescent="0.3"/>
    <row r="39" ht="14.25" customHeight="1" x14ac:dyDescent="0.3"/>
    <row r="40" ht="14.25" customHeight="1" x14ac:dyDescent="0.3"/>
    <row r="41" ht="14.25" customHeight="1" x14ac:dyDescent="0.3"/>
    <row r="42" ht="14.25" customHeight="1" x14ac:dyDescent="0.3"/>
    <row r="43" ht="14.25" customHeight="1" x14ac:dyDescent="0.3"/>
    <row r="44" ht="14.25" customHeight="1" x14ac:dyDescent="0.3"/>
    <row r="45" ht="14.25" customHeight="1" x14ac:dyDescent="0.3"/>
    <row r="46" ht="14.25" customHeight="1" x14ac:dyDescent="0.3"/>
    <row r="47" ht="14.25" customHeight="1" x14ac:dyDescent="0.3"/>
    <row r="48" ht="14.25" customHeight="1" x14ac:dyDescent="0.3"/>
    <row r="49" ht="14.25" customHeight="1" x14ac:dyDescent="0.3"/>
    <row r="50" ht="14.25" customHeight="1" x14ac:dyDescent="0.3"/>
    <row r="51" ht="14.25" customHeight="1" x14ac:dyDescent="0.3"/>
    <row r="52" ht="14.25" customHeight="1" x14ac:dyDescent="0.3"/>
    <row r="53" ht="14.25" customHeight="1" x14ac:dyDescent="0.3"/>
    <row r="54" ht="14.25" customHeight="1" x14ac:dyDescent="0.3"/>
    <row r="55" ht="14.25" customHeight="1" x14ac:dyDescent="0.3"/>
    <row r="56" ht="14.25" customHeight="1" x14ac:dyDescent="0.3"/>
    <row r="57" ht="14.25" customHeight="1" x14ac:dyDescent="0.3"/>
    <row r="58" ht="14.25" customHeight="1" x14ac:dyDescent="0.3"/>
    <row r="59" ht="14.25" customHeight="1" x14ac:dyDescent="0.3"/>
    <row r="60" ht="14.25" customHeight="1" x14ac:dyDescent="0.3"/>
    <row r="61" ht="14.25" customHeight="1" x14ac:dyDescent="0.3"/>
    <row r="62" ht="14.25" customHeight="1" x14ac:dyDescent="0.3"/>
    <row r="63" ht="14.25" customHeight="1" x14ac:dyDescent="0.3"/>
    <row r="64" ht="14.25" customHeight="1" x14ac:dyDescent="0.3"/>
    <row r="65" ht="14.25" customHeight="1" x14ac:dyDescent="0.3"/>
    <row r="66" ht="14.25" customHeight="1" x14ac:dyDescent="0.3"/>
    <row r="67" ht="14.25" customHeight="1" x14ac:dyDescent="0.3"/>
    <row r="68" ht="14.25" customHeight="1" x14ac:dyDescent="0.3"/>
    <row r="69" ht="14.25" customHeight="1" x14ac:dyDescent="0.3"/>
    <row r="70" ht="14.25" customHeight="1" x14ac:dyDescent="0.3"/>
    <row r="71" ht="14.25" customHeight="1" x14ac:dyDescent="0.3"/>
    <row r="72" ht="14.25" customHeight="1" x14ac:dyDescent="0.3"/>
    <row r="73" ht="14.25" customHeight="1" x14ac:dyDescent="0.3"/>
    <row r="74" ht="14.25" customHeight="1" x14ac:dyDescent="0.3"/>
    <row r="75" ht="14.25" customHeight="1" x14ac:dyDescent="0.3"/>
    <row r="76" ht="14.25" customHeight="1" x14ac:dyDescent="0.3"/>
    <row r="77" ht="14.25" customHeight="1" x14ac:dyDescent="0.3"/>
    <row r="78" ht="14.25" customHeight="1" x14ac:dyDescent="0.3"/>
    <row r="79" ht="14.25" customHeight="1" x14ac:dyDescent="0.3"/>
    <row r="80" ht="14.25" customHeight="1" x14ac:dyDescent="0.3"/>
    <row r="81" ht="14.25" customHeight="1" x14ac:dyDescent="0.3"/>
    <row r="82" ht="14.25" customHeight="1" x14ac:dyDescent="0.3"/>
    <row r="83" ht="14.25" customHeight="1" x14ac:dyDescent="0.3"/>
    <row r="84" ht="14.25" customHeight="1" x14ac:dyDescent="0.3"/>
    <row r="85" ht="14.25" customHeight="1" x14ac:dyDescent="0.3"/>
    <row r="86" ht="14.25" customHeight="1" x14ac:dyDescent="0.3"/>
    <row r="87" ht="14.25" customHeight="1" x14ac:dyDescent="0.3"/>
    <row r="88" ht="14.25" customHeight="1" x14ac:dyDescent="0.3"/>
    <row r="89" ht="14.25" customHeight="1" x14ac:dyDescent="0.3"/>
    <row r="90" ht="14.25" customHeight="1" x14ac:dyDescent="0.3"/>
    <row r="91" ht="14.25" customHeight="1" x14ac:dyDescent="0.3"/>
    <row r="92" ht="14.25" customHeight="1" x14ac:dyDescent="0.3"/>
    <row r="93" ht="14.25" customHeight="1" x14ac:dyDescent="0.3"/>
    <row r="94" ht="14.25" customHeight="1" x14ac:dyDescent="0.3"/>
    <row r="95" ht="14.25" customHeight="1" x14ac:dyDescent="0.3"/>
    <row r="96" ht="14.25" customHeight="1" x14ac:dyDescent="0.3"/>
    <row r="97" ht="14.25" customHeight="1" x14ac:dyDescent="0.3"/>
    <row r="98" ht="14.25" customHeight="1" x14ac:dyDescent="0.3"/>
    <row r="99" ht="14.25" customHeight="1" x14ac:dyDescent="0.3"/>
    <row r="100" ht="14.25" customHeight="1" x14ac:dyDescent="0.3"/>
  </sheetData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00"/>
  <sheetViews>
    <sheetView workbookViewId="0">
      <selection activeCell="F10" sqref="F10"/>
    </sheetView>
  </sheetViews>
  <sheetFormatPr defaultColWidth="14.44140625" defaultRowHeight="15" customHeight="1" x14ac:dyDescent="0.3"/>
  <cols>
    <col min="1" max="1" width="11.88671875" style="2" bestFit="1" customWidth="1"/>
    <col min="2" max="2" width="8.109375" style="2" customWidth="1"/>
    <col min="3" max="3" width="10.88671875" style="2" bestFit="1" customWidth="1"/>
    <col min="4" max="4" width="27.44140625" style="2" bestFit="1" customWidth="1"/>
    <col min="5" max="5" width="10.33203125" style="2" bestFit="1" customWidth="1"/>
    <col min="6" max="6" width="13.109375" style="2" bestFit="1" customWidth="1"/>
    <col min="7" max="7" width="8.6640625" style="2" customWidth="1"/>
    <col min="8" max="8" width="10.6640625" style="2" bestFit="1" customWidth="1"/>
    <col min="9" max="9" width="10.33203125" style="10" bestFit="1" customWidth="1"/>
    <col min="10" max="11" width="8.6640625" style="2" customWidth="1"/>
    <col min="12" max="16384" width="14.44140625" style="2"/>
  </cols>
  <sheetData>
    <row r="1" spans="1:14" ht="14.25" customHeight="1" x14ac:dyDescent="0.3">
      <c r="A1" s="11" t="s">
        <v>1</v>
      </c>
      <c r="B1" s="11"/>
      <c r="C1" s="11"/>
      <c r="D1" s="11"/>
      <c r="E1" s="11"/>
      <c r="F1" s="24" t="s">
        <v>2</v>
      </c>
      <c r="G1" s="19"/>
      <c r="H1" s="19"/>
      <c r="I1" s="20"/>
      <c r="L1" s="47" t="str">
        <f>start!A1</f>
        <v>START</v>
      </c>
      <c r="M1" s="47">
        <f>start!B1</f>
        <v>0</v>
      </c>
      <c r="N1" s="48">
        <f ca="1">start!C1</f>
        <v>44073.382538541664</v>
      </c>
    </row>
    <row r="2" spans="1:14" ht="14.25" customHeight="1" x14ac:dyDescent="0.3">
      <c r="A2" s="12"/>
      <c r="B2" s="12"/>
      <c r="C2" s="12"/>
      <c r="D2" s="12"/>
      <c r="E2" s="12"/>
      <c r="F2" s="19"/>
      <c r="G2" s="19"/>
      <c r="H2" s="19"/>
      <c r="I2" s="20"/>
    </row>
    <row r="3" spans="1:14" ht="14.25" customHeight="1" x14ac:dyDescent="0.3">
      <c r="A3" s="44" t="s">
        <v>3</v>
      </c>
      <c r="B3" s="13" t="s">
        <v>4</v>
      </c>
      <c r="C3" s="13" t="s">
        <v>5</v>
      </c>
      <c r="D3" s="49" t="s">
        <v>31</v>
      </c>
      <c r="E3" s="13" t="s">
        <v>24</v>
      </c>
      <c r="F3" s="45" t="s">
        <v>3</v>
      </c>
      <c r="G3" s="21" t="s">
        <v>4</v>
      </c>
      <c r="H3" s="21" t="s">
        <v>7</v>
      </c>
      <c r="I3" s="22" t="s">
        <v>24</v>
      </c>
    </row>
    <row r="4" spans="1:14" ht="14.25" customHeight="1" x14ac:dyDescent="0.3">
      <c r="A4" s="5">
        <v>4</v>
      </c>
      <c r="B4" s="14">
        <f t="shared" ref="B4:B24" ca="1" si="0">IF(ISBLANK(A4),FALSE,IF(B4=FALSE,NOW(),B4))</f>
        <v>44073.400358101855</v>
      </c>
      <c r="C4" s="14">
        <f ca="1">B4-start!$C$1</f>
        <v>1.7819560191128403E-2</v>
      </c>
      <c r="D4" s="14">
        <f ca="1">C4/IF(E4="sprint",10,19)</f>
        <v>9.3787158900675803E-4</v>
      </c>
      <c r="E4" s="12" t="str">
        <f>VLOOKUP(A4,Rajtlista!A$2:D$62,4)</f>
        <v>közép</v>
      </c>
      <c r="F4" s="5">
        <v>6</v>
      </c>
      <c r="G4" s="23">
        <f t="shared" ref="G4:G24" ca="1" si="1">IF(ISBLANK(F4),FALSE,IF(G4=FALSE,NOW(),G4))</f>
        <v>44073.40093009259</v>
      </c>
      <c r="H4" s="23">
        <f ca="1">G4-VLOOKUP(F4,A$4:B$64,2,FALSE)</f>
        <v>5.1944443839602172E-4</v>
      </c>
      <c r="I4" s="20" t="str">
        <f>VLOOKUP(F4,Rajtlista!A$2:D$62,4)</f>
        <v>közép</v>
      </c>
    </row>
    <row r="5" spans="1:14" ht="14.25" customHeight="1" x14ac:dyDescent="0.3">
      <c r="A5" s="5">
        <v>6</v>
      </c>
      <c r="B5" s="14">
        <f t="shared" ca="1" si="0"/>
        <v>44073.400410648152</v>
      </c>
      <c r="C5" s="14">
        <f ca="1">B5-start!$C$1</f>
        <v>1.7872106487629935E-2</v>
      </c>
      <c r="D5" s="14">
        <f t="shared" ref="D5:D64" ca="1" si="2">C5/IF(E5="sprint",10,19)</f>
        <v>9.4063718355947028E-4</v>
      </c>
      <c r="E5" s="12" t="str">
        <f>VLOOKUP(A5,Rajtlista!A$2:D$62,4)</f>
        <v>közép</v>
      </c>
      <c r="F5" s="5">
        <v>4</v>
      </c>
      <c r="G5" s="23">
        <f t="shared" ca="1" si="1"/>
        <v>44073.401469212964</v>
      </c>
      <c r="H5" s="23">
        <f t="shared" ref="H5:H64" ca="1" si="3">G5-VLOOKUP(F5,A$4:B$64,2,FALSE)</f>
        <v>1.111111108912155E-3</v>
      </c>
      <c r="I5" s="20" t="str">
        <f>VLOOKUP(F5,Rajtlista!A$2:D$62,4)</f>
        <v>közép</v>
      </c>
    </row>
    <row r="6" spans="1:14" ht="14.25" customHeight="1" x14ac:dyDescent="0.3">
      <c r="A6" s="5">
        <v>2</v>
      </c>
      <c r="B6" s="14">
        <f t="shared" ca="1" si="0"/>
        <v>44073.40076423611</v>
      </c>
      <c r="C6" s="14">
        <f ca="1">B6-start!$C$1</f>
        <v>1.8225694446300622E-2</v>
      </c>
      <c r="D6" s="14">
        <f t="shared" ca="1" si="2"/>
        <v>9.5924707612108533E-4</v>
      </c>
      <c r="E6" s="12" t="str">
        <f>VLOOKUP(A6,Rajtlista!A$2:D$62,4)</f>
        <v>közép</v>
      </c>
      <c r="F6" s="5">
        <v>2</v>
      </c>
      <c r="G6" s="23">
        <f t="shared" ca="1" si="1"/>
        <v>44073.402077199076</v>
      </c>
      <c r="H6" s="23">
        <f t="shared" ca="1" si="3"/>
        <v>1.3129629660397768E-3</v>
      </c>
      <c r="I6" s="20" t="str">
        <f>VLOOKUP(F6,Rajtlista!A$2:D$62,4)</f>
        <v>közép</v>
      </c>
    </row>
    <row r="7" spans="1:14" ht="14.25" customHeight="1" x14ac:dyDescent="0.3">
      <c r="A7" s="3">
        <v>5</v>
      </c>
      <c r="B7" s="14">
        <f t="shared" ca="1" si="0"/>
        <v>44073.401623148151</v>
      </c>
      <c r="C7" s="14">
        <f ca="1">B7-start!$C$1</f>
        <v>1.9084606487012934E-2</v>
      </c>
      <c r="D7" s="14">
        <f t="shared" ca="1" si="2"/>
        <v>1.0044529730006808E-3</v>
      </c>
      <c r="E7" s="12" t="str">
        <f>VLOOKUP(A7,Rajtlista!A$2:D$62,4)</f>
        <v>közép</v>
      </c>
      <c r="F7" s="3">
        <v>5</v>
      </c>
      <c r="G7" s="23">
        <f t="shared" ca="1" si="1"/>
        <v>44073.402383796296</v>
      </c>
      <c r="H7" s="23">
        <f t="shared" ca="1" si="3"/>
        <v>7.6064814493292943E-4</v>
      </c>
      <c r="I7" s="20" t="str">
        <f>VLOOKUP(F7,Rajtlista!A$2:D$62,4)</f>
        <v>közép</v>
      </c>
    </row>
    <row r="8" spans="1:14" ht="14.25" customHeight="1" x14ac:dyDescent="0.3">
      <c r="A8" s="3">
        <v>3</v>
      </c>
      <c r="B8" s="14">
        <f t="shared" ca="1" si="0"/>
        <v>44073.401885763888</v>
      </c>
      <c r="C8" s="14">
        <f ca="1">B8-start!$C$1</f>
        <v>1.9347222223586868E-2</v>
      </c>
      <c r="D8" s="14">
        <f t="shared" ca="1" si="2"/>
        <v>1.0182748538729931E-3</v>
      </c>
      <c r="E8" s="12" t="str">
        <f>VLOOKUP(A8,Rajtlista!A$2:D$62,4)</f>
        <v>közép</v>
      </c>
      <c r="F8" s="3">
        <v>3</v>
      </c>
      <c r="G8" s="23">
        <f t="shared" ca="1" si="1"/>
        <v>44073.404628935183</v>
      </c>
      <c r="H8" s="23">
        <f t="shared" ca="1" si="3"/>
        <v>2.7431712951511145E-3</v>
      </c>
      <c r="I8" s="20" t="str">
        <f>VLOOKUP(F8,Rajtlista!A$2:D$62,4)</f>
        <v>közép</v>
      </c>
    </row>
    <row r="9" spans="1:14" ht="14.25" customHeight="1" x14ac:dyDescent="0.3">
      <c r="A9" s="3">
        <v>1</v>
      </c>
      <c r="B9" s="14">
        <f t="shared" ca="1" si="0"/>
        <v>44073.403508680552</v>
      </c>
      <c r="C9" s="14">
        <f ca="1">B9-start!$C$1</f>
        <v>2.0970138888515066E-2</v>
      </c>
      <c r="D9" s="14">
        <f t="shared" ca="1" si="2"/>
        <v>1.1036915204481613E-3</v>
      </c>
      <c r="E9" s="12" t="str">
        <f>VLOOKUP(A9,Rajtlista!A$2:D$62,4)</f>
        <v>közép</v>
      </c>
      <c r="F9" s="3">
        <v>1</v>
      </c>
      <c r="G9" s="23">
        <f t="shared" ca="1" si="1"/>
        <v>44073.407104398146</v>
      </c>
      <c r="H9" s="23">
        <f t="shared" ca="1" si="3"/>
        <v>3.5957175932708196E-3</v>
      </c>
      <c r="I9" s="20" t="str">
        <f>VLOOKUP(F9,Rajtlista!A$2:D$62,4)</f>
        <v>közép</v>
      </c>
    </row>
    <row r="10" spans="1:14" ht="14.25" customHeight="1" x14ac:dyDescent="0.3">
      <c r="A10" s="3"/>
      <c r="B10" s="14" t="b">
        <f t="shared" ca="1" si="0"/>
        <v>0</v>
      </c>
      <c r="C10" s="14">
        <f ca="1">B10-start!$C$1</f>
        <v>-44073.382538541664</v>
      </c>
      <c r="D10" s="14" t="e">
        <f t="shared" ca="1" si="2"/>
        <v>#N/A</v>
      </c>
      <c r="E10" s="12" t="e">
        <f>VLOOKUP(A10,Rajtlista!A$2:D$62,4)</f>
        <v>#N/A</v>
      </c>
      <c r="F10" s="3"/>
      <c r="G10" s="23" t="b">
        <f t="shared" ca="1" si="1"/>
        <v>0</v>
      </c>
      <c r="H10" s="23" t="e">
        <f t="shared" ca="1" si="3"/>
        <v>#N/A</v>
      </c>
      <c r="I10" s="20" t="e">
        <f>VLOOKUP(F10,Rajtlista!A$2:D$62,4)</f>
        <v>#N/A</v>
      </c>
    </row>
    <row r="11" spans="1:14" ht="14.25" customHeight="1" x14ac:dyDescent="0.3">
      <c r="A11" s="3"/>
      <c r="B11" s="14" t="b">
        <f t="shared" ca="1" si="0"/>
        <v>0</v>
      </c>
      <c r="C11" s="14">
        <f ca="1">B11-start!$C$1</f>
        <v>-44073.382538541664</v>
      </c>
      <c r="D11" s="14" t="e">
        <f t="shared" ca="1" si="2"/>
        <v>#N/A</v>
      </c>
      <c r="E11" s="12" t="e">
        <f>VLOOKUP(A11,Rajtlista!A$2:D$62,4)</f>
        <v>#N/A</v>
      </c>
      <c r="F11" s="3"/>
      <c r="G11" s="23" t="b">
        <f t="shared" ca="1" si="1"/>
        <v>0</v>
      </c>
      <c r="H11" s="23" t="e">
        <f t="shared" ca="1" si="3"/>
        <v>#N/A</v>
      </c>
      <c r="I11" s="20" t="e">
        <f>VLOOKUP(F11,Rajtlista!A$2:D$62,4)</f>
        <v>#N/A</v>
      </c>
    </row>
    <row r="12" spans="1:14" ht="14.25" customHeight="1" x14ac:dyDescent="0.3">
      <c r="A12" s="3"/>
      <c r="B12" s="14" t="b">
        <f t="shared" ca="1" si="0"/>
        <v>0</v>
      </c>
      <c r="C12" s="14">
        <f ca="1">B12-start!$C$1</f>
        <v>-44073.382538541664</v>
      </c>
      <c r="D12" s="14" t="e">
        <f t="shared" ca="1" si="2"/>
        <v>#N/A</v>
      </c>
      <c r="E12" s="12" t="e">
        <f>VLOOKUP(A12,Rajtlista!A$2:D$62,4)</f>
        <v>#N/A</v>
      </c>
      <c r="F12" s="3"/>
      <c r="G12" s="23" t="b">
        <f t="shared" ca="1" si="1"/>
        <v>0</v>
      </c>
      <c r="H12" s="23" t="e">
        <f t="shared" ca="1" si="3"/>
        <v>#N/A</v>
      </c>
      <c r="I12" s="20" t="e">
        <f>VLOOKUP(F12,Rajtlista!A$2:D$62,4)</f>
        <v>#N/A</v>
      </c>
    </row>
    <row r="13" spans="1:14" ht="14.25" customHeight="1" x14ac:dyDescent="0.3">
      <c r="A13" s="3"/>
      <c r="B13" s="14" t="b">
        <f t="shared" ca="1" si="0"/>
        <v>0</v>
      </c>
      <c r="C13" s="14">
        <f ca="1">B13-start!$C$1</f>
        <v>-44073.382538541664</v>
      </c>
      <c r="D13" s="14" t="e">
        <f t="shared" ca="1" si="2"/>
        <v>#N/A</v>
      </c>
      <c r="E13" s="12" t="e">
        <f>VLOOKUP(A13,Rajtlista!A$2:D$62,4)</f>
        <v>#N/A</v>
      </c>
      <c r="F13" s="3"/>
      <c r="G13" s="23" t="b">
        <f t="shared" ca="1" si="1"/>
        <v>0</v>
      </c>
      <c r="H13" s="23" t="e">
        <f t="shared" ca="1" si="3"/>
        <v>#N/A</v>
      </c>
      <c r="I13" s="20" t="e">
        <f>VLOOKUP(F13,Rajtlista!A$2:D$62,4)</f>
        <v>#N/A</v>
      </c>
    </row>
    <row r="14" spans="1:14" ht="14.25" customHeight="1" x14ac:dyDescent="0.3">
      <c r="A14" s="3"/>
      <c r="B14" s="14" t="b">
        <f t="shared" ca="1" si="0"/>
        <v>0</v>
      </c>
      <c r="C14" s="14">
        <f ca="1">B14-start!$C$1</f>
        <v>-44073.382538541664</v>
      </c>
      <c r="D14" s="14" t="e">
        <f t="shared" ca="1" si="2"/>
        <v>#N/A</v>
      </c>
      <c r="E14" s="12" t="e">
        <f>VLOOKUP(A14,Rajtlista!A$2:D$62,4)</f>
        <v>#N/A</v>
      </c>
      <c r="F14" s="3"/>
      <c r="G14" s="23" t="b">
        <f t="shared" ca="1" si="1"/>
        <v>0</v>
      </c>
      <c r="H14" s="23" t="e">
        <f t="shared" ca="1" si="3"/>
        <v>#N/A</v>
      </c>
      <c r="I14" s="20" t="e">
        <f>VLOOKUP(F14,Rajtlista!A$2:D$62,4)</f>
        <v>#N/A</v>
      </c>
    </row>
    <row r="15" spans="1:14" ht="14.25" customHeight="1" x14ac:dyDescent="0.3">
      <c r="A15" s="3"/>
      <c r="B15" s="14" t="b">
        <f t="shared" ca="1" si="0"/>
        <v>0</v>
      </c>
      <c r="C15" s="14">
        <f ca="1">B15-start!$C$1</f>
        <v>-44073.382538541664</v>
      </c>
      <c r="D15" s="14" t="e">
        <f t="shared" ca="1" si="2"/>
        <v>#N/A</v>
      </c>
      <c r="E15" s="12" t="e">
        <f>VLOOKUP(A15,Rajtlista!A$2:D$62,4)</f>
        <v>#N/A</v>
      </c>
      <c r="F15" s="3"/>
      <c r="G15" s="23" t="b">
        <f t="shared" ca="1" si="1"/>
        <v>0</v>
      </c>
      <c r="H15" s="23" t="e">
        <f t="shared" ca="1" si="3"/>
        <v>#N/A</v>
      </c>
      <c r="I15" s="20" t="e">
        <f>VLOOKUP(F15,Rajtlista!A$2:D$62,4)</f>
        <v>#N/A</v>
      </c>
    </row>
    <row r="16" spans="1:14" ht="14.25" customHeight="1" x14ac:dyDescent="0.3">
      <c r="A16" s="3"/>
      <c r="B16" s="14" t="b">
        <f t="shared" ca="1" si="0"/>
        <v>0</v>
      </c>
      <c r="C16" s="14">
        <f ca="1">B16-start!$C$1</f>
        <v>-44073.382538541664</v>
      </c>
      <c r="D16" s="14" t="e">
        <f t="shared" ca="1" si="2"/>
        <v>#N/A</v>
      </c>
      <c r="E16" s="12" t="e">
        <f>VLOOKUP(A16,Rajtlista!A$2:D$62,4)</f>
        <v>#N/A</v>
      </c>
      <c r="F16" s="3"/>
      <c r="G16" s="23" t="b">
        <f t="shared" ca="1" si="1"/>
        <v>0</v>
      </c>
      <c r="H16" s="23" t="e">
        <f t="shared" ca="1" si="3"/>
        <v>#N/A</v>
      </c>
      <c r="I16" s="20" t="e">
        <f>VLOOKUP(F16,Rajtlista!A$2:D$62,4)</f>
        <v>#N/A</v>
      </c>
    </row>
    <row r="17" spans="1:9" ht="14.25" customHeight="1" x14ac:dyDescent="0.3">
      <c r="A17" s="3"/>
      <c r="B17" s="14" t="b">
        <f t="shared" ca="1" si="0"/>
        <v>0</v>
      </c>
      <c r="C17" s="14">
        <f ca="1">B17-start!$C$1</f>
        <v>-44073.382538541664</v>
      </c>
      <c r="D17" s="14" t="e">
        <f t="shared" ca="1" si="2"/>
        <v>#N/A</v>
      </c>
      <c r="E17" s="12" t="e">
        <f>VLOOKUP(A17,Rajtlista!A$2:D$62,4)</f>
        <v>#N/A</v>
      </c>
      <c r="F17" s="3"/>
      <c r="G17" s="23" t="b">
        <f t="shared" ca="1" si="1"/>
        <v>0</v>
      </c>
      <c r="H17" s="23" t="e">
        <f t="shared" ca="1" si="3"/>
        <v>#N/A</v>
      </c>
      <c r="I17" s="20" t="e">
        <f>VLOOKUP(F17,Rajtlista!A$2:D$62,4)</f>
        <v>#N/A</v>
      </c>
    </row>
    <row r="18" spans="1:9" ht="14.25" customHeight="1" x14ac:dyDescent="0.3">
      <c r="A18" s="3"/>
      <c r="B18" s="14" t="b">
        <f t="shared" ca="1" si="0"/>
        <v>0</v>
      </c>
      <c r="C18" s="14">
        <f ca="1">B18-start!$C$1</f>
        <v>-44073.382538541664</v>
      </c>
      <c r="D18" s="14" t="e">
        <f t="shared" ca="1" si="2"/>
        <v>#N/A</v>
      </c>
      <c r="E18" s="12" t="e">
        <f>VLOOKUP(A18,Rajtlista!A$2:D$62,4)</f>
        <v>#N/A</v>
      </c>
      <c r="F18" s="3"/>
      <c r="G18" s="23" t="b">
        <f t="shared" ca="1" si="1"/>
        <v>0</v>
      </c>
      <c r="H18" s="23" t="e">
        <f t="shared" ca="1" si="3"/>
        <v>#N/A</v>
      </c>
      <c r="I18" s="20" t="e">
        <f>VLOOKUP(F18,Rajtlista!A$2:D$62,4)</f>
        <v>#N/A</v>
      </c>
    </row>
    <row r="19" spans="1:9" ht="14.25" customHeight="1" x14ac:dyDescent="0.3">
      <c r="A19" s="3"/>
      <c r="B19" s="14" t="b">
        <f t="shared" ca="1" si="0"/>
        <v>0</v>
      </c>
      <c r="C19" s="14">
        <f ca="1">B19-start!$C$1</f>
        <v>-44073.382538541664</v>
      </c>
      <c r="D19" s="14" t="e">
        <f t="shared" ca="1" si="2"/>
        <v>#N/A</v>
      </c>
      <c r="E19" s="12" t="e">
        <f>VLOOKUP(A19,Rajtlista!A$2:D$62,4)</f>
        <v>#N/A</v>
      </c>
      <c r="F19" s="3"/>
      <c r="G19" s="23" t="b">
        <f t="shared" ca="1" si="1"/>
        <v>0</v>
      </c>
      <c r="H19" s="23" t="e">
        <f t="shared" ca="1" si="3"/>
        <v>#N/A</v>
      </c>
      <c r="I19" s="20" t="e">
        <f>VLOOKUP(F19,Rajtlista!A$2:D$62,4)</f>
        <v>#N/A</v>
      </c>
    </row>
    <row r="20" spans="1:9" ht="14.25" customHeight="1" x14ac:dyDescent="0.3">
      <c r="A20" s="3"/>
      <c r="B20" s="14" t="b">
        <f t="shared" ca="1" si="0"/>
        <v>0</v>
      </c>
      <c r="C20" s="14">
        <f ca="1">B20-start!$C$1</f>
        <v>-44073.382538541664</v>
      </c>
      <c r="D20" s="14" t="e">
        <f t="shared" ca="1" si="2"/>
        <v>#N/A</v>
      </c>
      <c r="E20" s="12" t="e">
        <f>VLOOKUP(A20,Rajtlista!A$2:D$62,4)</f>
        <v>#N/A</v>
      </c>
      <c r="F20" s="3"/>
      <c r="G20" s="23" t="b">
        <f t="shared" ca="1" si="1"/>
        <v>0</v>
      </c>
      <c r="H20" s="23" t="e">
        <f t="shared" ca="1" si="3"/>
        <v>#N/A</v>
      </c>
      <c r="I20" s="20" t="e">
        <f>VLOOKUP(F20,Rajtlista!A$2:D$62,4)</f>
        <v>#N/A</v>
      </c>
    </row>
    <row r="21" spans="1:9" ht="14.25" customHeight="1" x14ac:dyDescent="0.3">
      <c r="A21" s="3"/>
      <c r="B21" s="14" t="b">
        <f t="shared" ca="1" si="0"/>
        <v>0</v>
      </c>
      <c r="C21" s="14">
        <f ca="1">B21-start!$C$1</f>
        <v>-44073.382538541664</v>
      </c>
      <c r="D21" s="14" t="e">
        <f t="shared" ca="1" si="2"/>
        <v>#N/A</v>
      </c>
      <c r="E21" s="12" t="e">
        <f>VLOOKUP(A21,Rajtlista!A$2:D$62,4)</f>
        <v>#N/A</v>
      </c>
      <c r="F21" s="3"/>
      <c r="G21" s="23" t="b">
        <f t="shared" ca="1" si="1"/>
        <v>0</v>
      </c>
      <c r="H21" s="23" t="e">
        <f t="shared" ca="1" si="3"/>
        <v>#N/A</v>
      </c>
      <c r="I21" s="20" t="e">
        <f>VLOOKUP(F21,Rajtlista!A$2:D$62,4)</f>
        <v>#N/A</v>
      </c>
    </row>
    <row r="22" spans="1:9" ht="14.25" customHeight="1" x14ac:dyDescent="0.3">
      <c r="A22" s="3"/>
      <c r="B22" s="14" t="b">
        <f t="shared" ca="1" si="0"/>
        <v>0</v>
      </c>
      <c r="C22" s="14">
        <f ca="1">B22-start!$C$1</f>
        <v>-44073.382538541664</v>
      </c>
      <c r="D22" s="14" t="e">
        <f t="shared" ca="1" si="2"/>
        <v>#N/A</v>
      </c>
      <c r="E22" s="12" t="e">
        <f>VLOOKUP(A22,Rajtlista!A$2:D$62,4)</f>
        <v>#N/A</v>
      </c>
      <c r="F22" s="3"/>
      <c r="G22" s="23" t="b">
        <f t="shared" ca="1" si="1"/>
        <v>0</v>
      </c>
      <c r="H22" s="23" t="e">
        <f t="shared" ca="1" si="3"/>
        <v>#N/A</v>
      </c>
      <c r="I22" s="20" t="e">
        <f>VLOOKUP(F22,Rajtlista!A$2:D$62,4)</f>
        <v>#N/A</v>
      </c>
    </row>
    <row r="23" spans="1:9" ht="14.25" customHeight="1" x14ac:dyDescent="0.3">
      <c r="A23" s="3"/>
      <c r="B23" s="14" t="b">
        <f t="shared" ca="1" si="0"/>
        <v>0</v>
      </c>
      <c r="C23" s="14">
        <f ca="1">B23-start!$C$1</f>
        <v>-44073.382538541664</v>
      </c>
      <c r="D23" s="14" t="e">
        <f t="shared" ca="1" si="2"/>
        <v>#N/A</v>
      </c>
      <c r="E23" s="12" t="e">
        <f>VLOOKUP(A23,Rajtlista!A$2:D$62,4)</f>
        <v>#N/A</v>
      </c>
      <c r="F23" s="3"/>
      <c r="G23" s="23" t="b">
        <f t="shared" ca="1" si="1"/>
        <v>0</v>
      </c>
      <c r="H23" s="23" t="e">
        <f t="shared" ca="1" si="3"/>
        <v>#N/A</v>
      </c>
      <c r="I23" s="20" t="e">
        <f>VLOOKUP(F23,Rajtlista!A$2:D$62,4)</f>
        <v>#N/A</v>
      </c>
    </row>
    <row r="24" spans="1:9" ht="14.25" customHeight="1" x14ac:dyDescent="0.3">
      <c r="A24" s="3"/>
      <c r="B24" s="14" t="b">
        <f t="shared" ca="1" si="0"/>
        <v>0</v>
      </c>
      <c r="C24" s="14">
        <f ca="1">B24-start!$C$1</f>
        <v>-44073.382538541664</v>
      </c>
      <c r="D24" s="14" t="e">
        <f t="shared" ca="1" si="2"/>
        <v>#N/A</v>
      </c>
      <c r="E24" s="12" t="e">
        <f>VLOOKUP(A24,Rajtlista!A$2:D$62,4)</f>
        <v>#N/A</v>
      </c>
      <c r="F24" s="3"/>
      <c r="G24" s="23" t="b">
        <f t="shared" ca="1" si="1"/>
        <v>0</v>
      </c>
      <c r="H24" s="23" t="e">
        <f t="shared" ca="1" si="3"/>
        <v>#N/A</v>
      </c>
      <c r="I24" s="20" t="e">
        <f>VLOOKUP(F24,Rajtlista!A$2:D$62,4)</f>
        <v>#N/A</v>
      </c>
    </row>
    <row r="25" spans="1:9" ht="14.25" customHeight="1" x14ac:dyDescent="0.3">
      <c r="A25" s="3"/>
      <c r="B25" s="14" t="b">
        <f t="shared" ref="B25:B64" ca="1" si="4">IF(ISBLANK(A25),FALSE,IF(B25=FALSE,NOW(),B25))</f>
        <v>0</v>
      </c>
      <c r="C25" s="14">
        <f ca="1">B25-start!$C$1</f>
        <v>-44073.382538541664</v>
      </c>
      <c r="D25" s="14" t="e">
        <f t="shared" ca="1" si="2"/>
        <v>#N/A</v>
      </c>
      <c r="E25" s="12" t="e">
        <f>VLOOKUP(A25,Rajtlista!A$2:D$62,4)</f>
        <v>#N/A</v>
      </c>
      <c r="F25" s="3"/>
      <c r="G25" s="23" t="b">
        <f t="shared" ref="G25:G64" ca="1" si="5">IF(ISBLANK(F25),FALSE,IF(G25=FALSE,NOW(),G25))</f>
        <v>0</v>
      </c>
      <c r="H25" s="23" t="e">
        <f t="shared" ca="1" si="3"/>
        <v>#N/A</v>
      </c>
      <c r="I25" s="20" t="e">
        <f>VLOOKUP(F25,Rajtlista!A$2:D$62,4)</f>
        <v>#N/A</v>
      </c>
    </row>
    <row r="26" spans="1:9" ht="14.25" customHeight="1" x14ac:dyDescent="0.3">
      <c r="A26" s="3"/>
      <c r="B26" s="14" t="b">
        <f t="shared" ca="1" si="4"/>
        <v>0</v>
      </c>
      <c r="C26" s="14">
        <f ca="1">B26-start!$C$1</f>
        <v>-44073.382538541664</v>
      </c>
      <c r="D26" s="14" t="e">
        <f t="shared" ca="1" si="2"/>
        <v>#N/A</v>
      </c>
      <c r="E26" s="12" t="e">
        <f>VLOOKUP(A26,Rajtlista!A$2:D$62,4)</f>
        <v>#N/A</v>
      </c>
      <c r="F26" s="3"/>
      <c r="G26" s="23" t="b">
        <f t="shared" ca="1" si="5"/>
        <v>0</v>
      </c>
      <c r="H26" s="23" t="e">
        <f t="shared" ca="1" si="3"/>
        <v>#N/A</v>
      </c>
      <c r="I26" s="20" t="e">
        <f>VLOOKUP(F26,Rajtlista!A$2:D$62,4)</f>
        <v>#N/A</v>
      </c>
    </row>
    <row r="27" spans="1:9" ht="14.25" customHeight="1" x14ac:dyDescent="0.3">
      <c r="A27" s="3"/>
      <c r="B27" s="14" t="b">
        <f t="shared" ca="1" si="4"/>
        <v>0</v>
      </c>
      <c r="C27" s="14">
        <f ca="1">B27-start!$C$1</f>
        <v>-44073.382538541664</v>
      </c>
      <c r="D27" s="14" t="e">
        <f t="shared" ca="1" si="2"/>
        <v>#N/A</v>
      </c>
      <c r="E27" s="12" t="e">
        <f>VLOOKUP(A27,Rajtlista!A$2:D$62,4)</f>
        <v>#N/A</v>
      </c>
      <c r="F27" s="3"/>
      <c r="G27" s="23" t="b">
        <f t="shared" ca="1" si="5"/>
        <v>0</v>
      </c>
      <c r="H27" s="23" t="e">
        <f t="shared" ca="1" si="3"/>
        <v>#N/A</v>
      </c>
      <c r="I27" s="20" t="e">
        <f>VLOOKUP(F27,Rajtlista!A$2:D$62,4)</f>
        <v>#N/A</v>
      </c>
    </row>
    <row r="28" spans="1:9" ht="14.25" customHeight="1" x14ac:dyDescent="0.3">
      <c r="A28" s="3"/>
      <c r="B28" s="14" t="b">
        <f t="shared" ca="1" si="4"/>
        <v>0</v>
      </c>
      <c r="C28" s="14">
        <f ca="1">B28-start!$C$1</f>
        <v>-44073.382538541664</v>
      </c>
      <c r="D28" s="14" t="e">
        <f t="shared" ca="1" si="2"/>
        <v>#N/A</v>
      </c>
      <c r="E28" s="12" t="e">
        <f>VLOOKUP(A28,Rajtlista!A$2:D$62,4)</f>
        <v>#N/A</v>
      </c>
      <c r="F28" s="3"/>
      <c r="G28" s="23" t="b">
        <f t="shared" ca="1" si="5"/>
        <v>0</v>
      </c>
      <c r="H28" s="23" t="e">
        <f t="shared" ca="1" si="3"/>
        <v>#N/A</v>
      </c>
      <c r="I28" s="20" t="e">
        <f>VLOOKUP(F28,Rajtlista!A$2:D$62,4)</f>
        <v>#N/A</v>
      </c>
    </row>
    <row r="29" spans="1:9" ht="14.25" customHeight="1" x14ac:dyDescent="0.3">
      <c r="A29" s="3"/>
      <c r="B29" s="14" t="b">
        <f t="shared" ca="1" si="4"/>
        <v>0</v>
      </c>
      <c r="C29" s="14">
        <f ca="1">B29-start!$C$1</f>
        <v>-44073.382538541664</v>
      </c>
      <c r="D29" s="14" t="e">
        <f t="shared" ca="1" si="2"/>
        <v>#N/A</v>
      </c>
      <c r="E29" s="12" t="e">
        <f>VLOOKUP(A29,Rajtlista!A$2:D$62,4)</f>
        <v>#N/A</v>
      </c>
      <c r="F29" s="3"/>
      <c r="G29" s="23" t="b">
        <f t="shared" ca="1" si="5"/>
        <v>0</v>
      </c>
      <c r="H29" s="23" t="e">
        <f t="shared" ca="1" si="3"/>
        <v>#N/A</v>
      </c>
      <c r="I29" s="20" t="e">
        <f>VLOOKUP(F29,Rajtlista!A$2:D$62,4)</f>
        <v>#N/A</v>
      </c>
    </row>
    <row r="30" spans="1:9" ht="14.25" customHeight="1" x14ac:dyDescent="0.3">
      <c r="A30" s="3"/>
      <c r="B30" s="14" t="b">
        <f t="shared" ca="1" si="4"/>
        <v>0</v>
      </c>
      <c r="C30" s="14">
        <f ca="1">B30-start!$C$1</f>
        <v>-44073.382538541664</v>
      </c>
      <c r="D30" s="14" t="e">
        <f t="shared" ca="1" si="2"/>
        <v>#N/A</v>
      </c>
      <c r="E30" s="12" t="e">
        <f>VLOOKUP(A30,Rajtlista!A$2:D$62,4)</f>
        <v>#N/A</v>
      </c>
      <c r="F30" s="3"/>
      <c r="G30" s="23" t="b">
        <f t="shared" ca="1" si="5"/>
        <v>0</v>
      </c>
      <c r="H30" s="23" t="e">
        <f t="shared" ca="1" si="3"/>
        <v>#N/A</v>
      </c>
      <c r="I30" s="20" t="e">
        <f>VLOOKUP(F30,Rajtlista!A$2:D$62,4)</f>
        <v>#N/A</v>
      </c>
    </row>
    <row r="31" spans="1:9" ht="14.25" customHeight="1" x14ac:dyDescent="0.3">
      <c r="A31" s="3"/>
      <c r="B31" s="14" t="b">
        <f t="shared" ca="1" si="4"/>
        <v>0</v>
      </c>
      <c r="C31" s="14">
        <f ca="1">B31-start!$C$1</f>
        <v>-44073.382538541664</v>
      </c>
      <c r="D31" s="14" t="e">
        <f t="shared" ca="1" si="2"/>
        <v>#N/A</v>
      </c>
      <c r="E31" s="12" t="e">
        <f>VLOOKUP(A31,Rajtlista!A$2:D$62,4)</f>
        <v>#N/A</v>
      </c>
      <c r="F31" s="3"/>
      <c r="G31" s="23" t="b">
        <f t="shared" ca="1" si="5"/>
        <v>0</v>
      </c>
      <c r="H31" s="23" t="e">
        <f t="shared" ca="1" si="3"/>
        <v>#N/A</v>
      </c>
      <c r="I31" s="20" t="e">
        <f>VLOOKUP(F31,Rajtlista!A$2:D$62,4)</f>
        <v>#N/A</v>
      </c>
    </row>
    <row r="32" spans="1:9" ht="14.25" customHeight="1" x14ac:dyDescent="0.3">
      <c r="A32" s="3"/>
      <c r="B32" s="14" t="b">
        <f t="shared" ca="1" si="4"/>
        <v>0</v>
      </c>
      <c r="C32" s="14">
        <f ca="1">B32-start!$C$1</f>
        <v>-44073.382538541664</v>
      </c>
      <c r="D32" s="14" t="e">
        <f t="shared" ca="1" si="2"/>
        <v>#N/A</v>
      </c>
      <c r="E32" s="12" t="e">
        <f>VLOOKUP(A32,Rajtlista!A$2:D$62,4)</f>
        <v>#N/A</v>
      </c>
      <c r="F32" s="3"/>
      <c r="G32" s="23" t="b">
        <f t="shared" ca="1" si="5"/>
        <v>0</v>
      </c>
      <c r="H32" s="23" t="e">
        <f t="shared" ca="1" si="3"/>
        <v>#N/A</v>
      </c>
      <c r="I32" s="20" t="e">
        <f>VLOOKUP(F32,Rajtlista!A$2:D$62,4)</f>
        <v>#N/A</v>
      </c>
    </row>
    <row r="33" spans="1:9" ht="14.25" customHeight="1" x14ac:dyDescent="0.3">
      <c r="A33" s="3"/>
      <c r="B33" s="14" t="b">
        <f t="shared" ca="1" si="4"/>
        <v>0</v>
      </c>
      <c r="C33" s="14">
        <f ca="1">B33-start!$C$1</f>
        <v>-44073.382538541664</v>
      </c>
      <c r="D33" s="14" t="e">
        <f t="shared" ca="1" si="2"/>
        <v>#N/A</v>
      </c>
      <c r="E33" s="12" t="e">
        <f>VLOOKUP(A33,Rajtlista!A$2:D$62,4)</f>
        <v>#N/A</v>
      </c>
      <c r="F33" s="3"/>
      <c r="G33" s="23" t="b">
        <f t="shared" ca="1" si="5"/>
        <v>0</v>
      </c>
      <c r="H33" s="23" t="e">
        <f t="shared" ca="1" si="3"/>
        <v>#N/A</v>
      </c>
      <c r="I33" s="20" t="e">
        <f>VLOOKUP(F33,Rajtlista!A$2:D$62,4)</f>
        <v>#N/A</v>
      </c>
    </row>
    <row r="34" spans="1:9" ht="14.25" customHeight="1" x14ac:dyDescent="0.3">
      <c r="A34" s="3"/>
      <c r="B34" s="14" t="b">
        <f t="shared" ca="1" si="4"/>
        <v>0</v>
      </c>
      <c r="C34" s="14">
        <f ca="1">B34-start!$C$1</f>
        <v>-44073.382538541664</v>
      </c>
      <c r="D34" s="14" t="e">
        <f t="shared" ca="1" si="2"/>
        <v>#N/A</v>
      </c>
      <c r="E34" s="12" t="e">
        <f>VLOOKUP(A34,Rajtlista!A$2:D$62,4)</f>
        <v>#N/A</v>
      </c>
      <c r="F34" s="3"/>
      <c r="G34" s="23" t="b">
        <f t="shared" ca="1" si="5"/>
        <v>0</v>
      </c>
      <c r="H34" s="23" t="e">
        <f t="shared" ca="1" si="3"/>
        <v>#N/A</v>
      </c>
      <c r="I34" s="20" t="e">
        <f>VLOOKUP(F34,Rajtlista!A$2:D$62,4)</f>
        <v>#N/A</v>
      </c>
    </row>
    <row r="35" spans="1:9" ht="14.25" customHeight="1" x14ac:dyDescent="0.3">
      <c r="A35" s="3"/>
      <c r="B35" s="14" t="b">
        <f t="shared" ca="1" si="4"/>
        <v>0</v>
      </c>
      <c r="C35" s="14">
        <f ca="1">B35-start!$C$1</f>
        <v>-44073.382538541664</v>
      </c>
      <c r="D35" s="14" t="e">
        <f t="shared" ca="1" si="2"/>
        <v>#N/A</v>
      </c>
      <c r="E35" s="12" t="e">
        <f>VLOOKUP(A35,Rajtlista!A$2:D$62,4)</f>
        <v>#N/A</v>
      </c>
      <c r="F35" s="3"/>
      <c r="G35" s="23" t="b">
        <f t="shared" ca="1" si="5"/>
        <v>0</v>
      </c>
      <c r="H35" s="23" t="e">
        <f t="shared" ca="1" si="3"/>
        <v>#N/A</v>
      </c>
      <c r="I35" s="20" t="e">
        <f>VLOOKUP(F35,Rajtlista!A$2:D$62,4)</f>
        <v>#N/A</v>
      </c>
    </row>
    <row r="36" spans="1:9" ht="14.25" customHeight="1" x14ac:dyDescent="0.3">
      <c r="A36" s="3"/>
      <c r="B36" s="14" t="b">
        <f t="shared" ca="1" si="4"/>
        <v>0</v>
      </c>
      <c r="C36" s="14">
        <f ca="1">B36-start!$C$1</f>
        <v>-44073.382538541664</v>
      </c>
      <c r="D36" s="14" t="e">
        <f t="shared" ca="1" si="2"/>
        <v>#N/A</v>
      </c>
      <c r="E36" s="12" t="e">
        <f>VLOOKUP(A36,Rajtlista!A$2:D$62,4)</f>
        <v>#N/A</v>
      </c>
      <c r="F36" s="3"/>
      <c r="G36" s="23" t="b">
        <f t="shared" ca="1" si="5"/>
        <v>0</v>
      </c>
      <c r="H36" s="23" t="e">
        <f t="shared" ca="1" si="3"/>
        <v>#N/A</v>
      </c>
      <c r="I36" s="20" t="e">
        <f>VLOOKUP(F36,Rajtlista!A$2:D$62,4)</f>
        <v>#N/A</v>
      </c>
    </row>
    <row r="37" spans="1:9" ht="14.25" customHeight="1" x14ac:dyDescent="0.3">
      <c r="A37" s="3"/>
      <c r="B37" s="14" t="b">
        <f t="shared" ca="1" si="4"/>
        <v>0</v>
      </c>
      <c r="C37" s="14">
        <f ca="1">B37-start!$C$1</f>
        <v>-44073.382538541664</v>
      </c>
      <c r="D37" s="14" t="e">
        <f t="shared" ca="1" si="2"/>
        <v>#N/A</v>
      </c>
      <c r="E37" s="12" t="e">
        <f>VLOOKUP(A37,Rajtlista!A$2:D$62,4)</f>
        <v>#N/A</v>
      </c>
      <c r="F37" s="3"/>
      <c r="G37" s="23" t="b">
        <f t="shared" ca="1" si="5"/>
        <v>0</v>
      </c>
      <c r="H37" s="23" t="e">
        <f t="shared" ca="1" si="3"/>
        <v>#N/A</v>
      </c>
      <c r="I37" s="20" t="e">
        <f>VLOOKUP(F37,Rajtlista!A$2:D$62,4)</f>
        <v>#N/A</v>
      </c>
    </row>
    <row r="38" spans="1:9" ht="14.25" customHeight="1" x14ac:dyDescent="0.3">
      <c r="A38" s="3"/>
      <c r="B38" s="14" t="b">
        <f t="shared" ca="1" si="4"/>
        <v>0</v>
      </c>
      <c r="C38" s="14">
        <f ca="1">B38-start!$C$1</f>
        <v>-44073.382538541664</v>
      </c>
      <c r="D38" s="14" t="e">
        <f t="shared" ca="1" si="2"/>
        <v>#N/A</v>
      </c>
      <c r="E38" s="12" t="e">
        <f>VLOOKUP(A38,Rajtlista!A$2:D$62,4)</f>
        <v>#N/A</v>
      </c>
      <c r="F38" s="3"/>
      <c r="G38" s="23" t="b">
        <f t="shared" ca="1" si="5"/>
        <v>0</v>
      </c>
      <c r="H38" s="23" t="e">
        <f t="shared" ca="1" si="3"/>
        <v>#N/A</v>
      </c>
      <c r="I38" s="20" t="e">
        <f>VLOOKUP(F38,Rajtlista!A$2:D$62,4)</f>
        <v>#N/A</v>
      </c>
    </row>
    <row r="39" spans="1:9" ht="14.25" customHeight="1" x14ac:dyDescent="0.3">
      <c r="A39" s="3"/>
      <c r="B39" s="14" t="b">
        <f t="shared" ca="1" si="4"/>
        <v>0</v>
      </c>
      <c r="C39" s="14">
        <f ca="1">B39-start!$C$1</f>
        <v>-44073.382538541664</v>
      </c>
      <c r="D39" s="14" t="e">
        <f t="shared" ca="1" si="2"/>
        <v>#N/A</v>
      </c>
      <c r="E39" s="12" t="e">
        <f>VLOOKUP(A39,Rajtlista!A$2:D$62,4)</f>
        <v>#N/A</v>
      </c>
      <c r="F39" s="3"/>
      <c r="G39" s="23" t="b">
        <f t="shared" ca="1" si="5"/>
        <v>0</v>
      </c>
      <c r="H39" s="23" t="e">
        <f t="shared" ca="1" si="3"/>
        <v>#N/A</v>
      </c>
      <c r="I39" s="20" t="e">
        <f>VLOOKUP(F39,Rajtlista!A$2:D$62,4)</f>
        <v>#N/A</v>
      </c>
    </row>
    <row r="40" spans="1:9" ht="14.25" customHeight="1" x14ac:dyDescent="0.3">
      <c r="A40" s="3"/>
      <c r="B40" s="14" t="b">
        <f t="shared" ca="1" si="4"/>
        <v>0</v>
      </c>
      <c r="C40" s="14">
        <f ca="1">B40-start!$C$1</f>
        <v>-44073.382538541664</v>
      </c>
      <c r="D40" s="14" t="e">
        <f t="shared" ca="1" si="2"/>
        <v>#N/A</v>
      </c>
      <c r="E40" s="12" t="e">
        <f>VLOOKUP(A40,Rajtlista!A$2:D$62,4)</f>
        <v>#N/A</v>
      </c>
      <c r="F40" s="3"/>
      <c r="G40" s="23" t="b">
        <f t="shared" ca="1" si="5"/>
        <v>0</v>
      </c>
      <c r="H40" s="23" t="e">
        <f t="shared" ca="1" si="3"/>
        <v>#N/A</v>
      </c>
      <c r="I40" s="20" t="e">
        <f>VLOOKUP(F40,Rajtlista!A$2:D$62,4)</f>
        <v>#N/A</v>
      </c>
    </row>
    <row r="41" spans="1:9" ht="14.25" customHeight="1" x14ac:dyDescent="0.3">
      <c r="A41" s="3"/>
      <c r="B41" s="14" t="b">
        <f t="shared" ca="1" si="4"/>
        <v>0</v>
      </c>
      <c r="C41" s="14">
        <f ca="1">B41-start!$C$1</f>
        <v>-44073.382538541664</v>
      </c>
      <c r="D41" s="14" t="e">
        <f t="shared" ca="1" si="2"/>
        <v>#N/A</v>
      </c>
      <c r="E41" s="12" t="e">
        <f>VLOOKUP(A41,Rajtlista!A$2:D$62,4)</f>
        <v>#N/A</v>
      </c>
      <c r="F41" s="3"/>
      <c r="G41" s="23" t="b">
        <f t="shared" ca="1" si="5"/>
        <v>0</v>
      </c>
      <c r="H41" s="23" t="e">
        <f t="shared" ca="1" si="3"/>
        <v>#N/A</v>
      </c>
      <c r="I41" s="20" t="e">
        <f>VLOOKUP(F41,Rajtlista!A$2:D$62,4)</f>
        <v>#N/A</v>
      </c>
    </row>
    <row r="42" spans="1:9" ht="14.25" customHeight="1" x14ac:dyDescent="0.3">
      <c r="A42" s="3"/>
      <c r="B42" s="14" t="b">
        <f t="shared" ca="1" si="4"/>
        <v>0</v>
      </c>
      <c r="C42" s="14">
        <f ca="1">B42-start!$C$1</f>
        <v>-44073.382538541664</v>
      </c>
      <c r="D42" s="14" t="e">
        <f t="shared" ca="1" si="2"/>
        <v>#N/A</v>
      </c>
      <c r="E42" s="12" t="e">
        <f>VLOOKUP(A42,Rajtlista!A$2:D$62,4)</f>
        <v>#N/A</v>
      </c>
      <c r="F42" s="3"/>
      <c r="G42" s="23" t="b">
        <f t="shared" ca="1" si="5"/>
        <v>0</v>
      </c>
      <c r="H42" s="23" t="e">
        <f t="shared" ca="1" si="3"/>
        <v>#N/A</v>
      </c>
      <c r="I42" s="20" t="e">
        <f>VLOOKUP(F42,Rajtlista!A$2:D$62,4)</f>
        <v>#N/A</v>
      </c>
    </row>
    <row r="43" spans="1:9" ht="14.25" customHeight="1" x14ac:dyDescent="0.3">
      <c r="A43" s="3"/>
      <c r="B43" s="14" t="b">
        <f t="shared" ca="1" si="4"/>
        <v>0</v>
      </c>
      <c r="C43" s="14">
        <f ca="1">B43-start!$C$1</f>
        <v>-44073.382538541664</v>
      </c>
      <c r="D43" s="14" t="e">
        <f t="shared" ca="1" si="2"/>
        <v>#N/A</v>
      </c>
      <c r="E43" s="12" t="e">
        <f>VLOOKUP(A43,Rajtlista!A$2:D$62,4)</f>
        <v>#N/A</v>
      </c>
      <c r="F43" s="3"/>
      <c r="G43" s="23" t="b">
        <f t="shared" ca="1" si="5"/>
        <v>0</v>
      </c>
      <c r="H43" s="23" t="e">
        <f t="shared" ca="1" si="3"/>
        <v>#N/A</v>
      </c>
      <c r="I43" s="20" t="e">
        <f>VLOOKUP(F43,Rajtlista!A$2:D$62,4)</f>
        <v>#N/A</v>
      </c>
    </row>
    <row r="44" spans="1:9" ht="14.25" customHeight="1" x14ac:dyDescent="0.3">
      <c r="A44" s="3"/>
      <c r="B44" s="14" t="b">
        <f t="shared" ca="1" si="4"/>
        <v>0</v>
      </c>
      <c r="C44" s="14">
        <f ca="1">B44-start!$C$1</f>
        <v>-44073.382538541664</v>
      </c>
      <c r="D44" s="14" t="e">
        <f t="shared" ca="1" si="2"/>
        <v>#N/A</v>
      </c>
      <c r="E44" s="12" t="e">
        <f>VLOOKUP(A44,Rajtlista!A$2:D$62,4)</f>
        <v>#N/A</v>
      </c>
      <c r="F44" s="3"/>
      <c r="G44" s="23" t="b">
        <f t="shared" ca="1" si="5"/>
        <v>0</v>
      </c>
      <c r="H44" s="23" t="e">
        <f t="shared" ca="1" si="3"/>
        <v>#N/A</v>
      </c>
      <c r="I44" s="20" t="e">
        <f>VLOOKUP(F44,Rajtlista!A$2:D$62,4)</f>
        <v>#N/A</v>
      </c>
    </row>
    <row r="45" spans="1:9" ht="14.25" customHeight="1" x14ac:dyDescent="0.3">
      <c r="A45" s="3"/>
      <c r="B45" s="14" t="b">
        <f t="shared" ca="1" si="4"/>
        <v>0</v>
      </c>
      <c r="C45" s="14">
        <f ca="1">B45-start!$C$1</f>
        <v>-44073.382538541664</v>
      </c>
      <c r="D45" s="14" t="e">
        <f t="shared" ca="1" si="2"/>
        <v>#N/A</v>
      </c>
      <c r="E45" s="12" t="e">
        <f>VLOOKUP(A45,Rajtlista!A$2:D$62,4)</f>
        <v>#N/A</v>
      </c>
      <c r="F45" s="3"/>
      <c r="G45" s="23" t="b">
        <f t="shared" ca="1" si="5"/>
        <v>0</v>
      </c>
      <c r="H45" s="23" t="e">
        <f t="shared" ca="1" si="3"/>
        <v>#N/A</v>
      </c>
      <c r="I45" s="20" t="e">
        <f>VLOOKUP(F45,Rajtlista!A$2:D$62,4)</f>
        <v>#N/A</v>
      </c>
    </row>
    <row r="46" spans="1:9" ht="14.25" customHeight="1" x14ac:dyDescent="0.3">
      <c r="A46" s="3"/>
      <c r="B46" s="14" t="b">
        <f t="shared" ca="1" si="4"/>
        <v>0</v>
      </c>
      <c r="C46" s="14">
        <f ca="1">B46-start!$C$1</f>
        <v>-44073.382538541664</v>
      </c>
      <c r="D46" s="14" t="e">
        <f t="shared" ca="1" si="2"/>
        <v>#N/A</v>
      </c>
      <c r="E46" s="12" t="e">
        <f>VLOOKUP(A46,Rajtlista!A$2:D$62,4)</f>
        <v>#N/A</v>
      </c>
      <c r="F46" s="3"/>
      <c r="G46" s="23" t="b">
        <f t="shared" ca="1" si="5"/>
        <v>0</v>
      </c>
      <c r="H46" s="23" t="e">
        <f t="shared" ca="1" si="3"/>
        <v>#N/A</v>
      </c>
      <c r="I46" s="20" t="e">
        <f>VLOOKUP(F46,Rajtlista!A$2:D$62,4)</f>
        <v>#N/A</v>
      </c>
    </row>
    <row r="47" spans="1:9" ht="14.25" customHeight="1" x14ac:dyDescent="0.3">
      <c r="A47" s="3"/>
      <c r="B47" s="14" t="b">
        <f t="shared" ca="1" si="4"/>
        <v>0</v>
      </c>
      <c r="C47" s="14">
        <f ca="1">B47-start!$C$1</f>
        <v>-44073.382538541664</v>
      </c>
      <c r="D47" s="14" t="e">
        <f t="shared" ca="1" si="2"/>
        <v>#N/A</v>
      </c>
      <c r="E47" s="12" t="e">
        <f>VLOOKUP(A47,Rajtlista!A$2:D$62,4)</f>
        <v>#N/A</v>
      </c>
      <c r="F47" s="3"/>
      <c r="G47" s="23" t="b">
        <f t="shared" ca="1" si="5"/>
        <v>0</v>
      </c>
      <c r="H47" s="23" t="e">
        <f t="shared" ca="1" si="3"/>
        <v>#N/A</v>
      </c>
      <c r="I47" s="20" t="e">
        <f>VLOOKUP(F47,Rajtlista!A$2:D$62,4)</f>
        <v>#N/A</v>
      </c>
    </row>
    <row r="48" spans="1:9" ht="14.25" customHeight="1" x14ac:dyDescent="0.3">
      <c r="A48" s="3"/>
      <c r="B48" s="14" t="b">
        <f t="shared" ca="1" si="4"/>
        <v>0</v>
      </c>
      <c r="C48" s="14">
        <f ca="1">B48-start!$C$1</f>
        <v>-44073.382538541664</v>
      </c>
      <c r="D48" s="14" t="e">
        <f t="shared" ca="1" si="2"/>
        <v>#N/A</v>
      </c>
      <c r="E48" s="12" t="e">
        <f>VLOOKUP(A48,Rajtlista!A$2:D$62,4)</f>
        <v>#N/A</v>
      </c>
      <c r="F48" s="3"/>
      <c r="G48" s="23" t="b">
        <f t="shared" ca="1" si="5"/>
        <v>0</v>
      </c>
      <c r="H48" s="23" t="e">
        <f t="shared" ca="1" si="3"/>
        <v>#N/A</v>
      </c>
      <c r="I48" s="20" t="e">
        <f>VLOOKUP(F48,Rajtlista!A$2:D$62,4)</f>
        <v>#N/A</v>
      </c>
    </row>
    <row r="49" spans="1:9" ht="14.25" customHeight="1" x14ac:dyDescent="0.3">
      <c r="A49" s="3"/>
      <c r="B49" s="14" t="b">
        <f t="shared" ca="1" si="4"/>
        <v>0</v>
      </c>
      <c r="C49" s="14">
        <f ca="1">B49-start!$C$1</f>
        <v>-44073.382538541664</v>
      </c>
      <c r="D49" s="14" t="e">
        <f t="shared" ca="1" si="2"/>
        <v>#N/A</v>
      </c>
      <c r="E49" s="12" t="e">
        <f>VLOOKUP(A49,Rajtlista!A$2:D$62,4)</f>
        <v>#N/A</v>
      </c>
      <c r="F49" s="3"/>
      <c r="G49" s="23" t="b">
        <f t="shared" ca="1" si="5"/>
        <v>0</v>
      </c>
      <c r="H49" s="23" t="e">
        <f t="shared" ca="1" si="3"/>
        <v>#N/A</v>
      </c>
      <c r="I49" s="20" t="e">
        <f>VLOOKUP(F49,Rajtlista!A$2:D$62,4)</f>
        <v>#N/A</v>
      </c>
    </row>
    <row r="50" spans="1:9" ht="14.25" customHeight="1" x14ac:dyDescent="0.3">
      <c r="A50" s="3"/>
      <c r="B50" s="14" t="b">
        <f t="shared" ca="1" si="4"/>
        <v>0</v>
      </c>
      <c r="C50" s="14">
        <f ca="1">B50-start!$C$1</f>
        <v>-44073.382538541664</v>
      </c>
      <c r="D50" s="14" t="e">
        <f t="shared" ca="1" si="2"/>
        <v>#N/A</v>
      </c>
      <c r="E50" s="12" t="e">
        <f>VLOOKUP(A50,Rajtlista!A$2:D$62,4)</f>
        <v>#N/A</v>
      </c>
      <c r="F50" s="3"/>
      <c r="G50" s="23" t="b">
        <f t="shared" ca="1" si="5"/>
        <v>0</v>
      </c>
      <c r="H50" s="23" t="e">
        <f t="shared" ca="1" si="3"/>
        <v>#N/A</v>
      </c>
      <c r="I50" s="20" t="e">
        <f>VLOOKUP(F50,Rajtlista!A$2:D$62,4)</f>
        <v>#N/A</v>
      </c>
    </row>
    <row r="51" spans="1:9" ht="14.25" customHeight="1" x14ac:dyDescent="0.3">
      <c r="A51" s="3"/>
      <c r="B51" s="14" t="b">
        <f t="shared" ca="1" si="4"/>
        <v>0</v>
      </c>
      <c r="C51" s="14">
        <f ca="1">B51-start!$C$1</f>
        <v>-44073.382538541664</v>
      </c>
      <c r="D51" s="14" t="e">
        <f t="shared" ca="1" si="2"/>
        <v>#N/A</v>
      </c>
      <c r="E51" s="12" t="e">
        <f>VLOOKUP(A51,Rajtlista!A$2:D$62,4)</f>
        <v>#N/A</v>
      </c>
      <c r="F51" s="3"/>
      <c r="G51" s="23" t="b">
        <f t="shared" ca="1" si="5"/>
        <v>0</v>
      </c>
      <c r="H51" s="23" t="e">
        <f t="shared" ca="1" si="3"/>
        <v>#N/A</v>
      </c>
      <c r="I51" s="20" t="e">
        <f>VLOOKUP(F51,Rajtlista!A$2:D$62,4)</f>
        <v>#N/A</v>
      </c>
    </row>
    <row r="52" spans="1:9" ht="14.25" customHeight="1" x14ac:dyDescent="0.3">
      <c r="A52" s="3"/>
      <c r="B52" s="14" t="b">
        <f t="shared" ca="1" si="4"/>
        <v>0</v>
      </c>
      <c r="C52" s="14">
        <f ca="1">B52-start!$C$1</f>
        <v>-44073.382538541664</v>
      </c>
      <c r="D52" s="14" t="e">
        <f t="shared" ca="1" si="2"/>
        <v>#N/A</v>
      </c>
      <c r="E52" s="12" t="e">
        <f>VLOOKUP(A52,Rajtlista!A$2:D$62,4)</f>
        <v>#N/A</v>
      </c>
      <c r="F52" s="3"/>
      <c r="G52" s="23" t="b">
        <f t="shared" ca="1" si="5"/>
        <v>0</v>
      </c>
      <c r="H52" s="23" t="e">
        <f t="shared" ca="1" si="3"/>
        <v>#N/A</v>
      </c>
      <c r="I52" s="20" t="e">
        <f>VLOOKUP(F52,Rajtlista!A$2:D$62,4)</f>
        <v>#N/A</v>
      </c>
    </row>
    <row r="53" spans="1:9" ht="14.25" customHeight="1" x14ac:dyDescent="0.3">
      <c r="A53" s="3"/>
      <c r="B53" s="14" t="b">
        <f t="shared" ca="1" si="4"/>
        <v>0</v>
      </c>
      <c r="C53" s="14">
        <f ca="1">B53-start!$C$1</f>
        <v>-44073.382538541664</v>
      </c>
      <c r="D53" s="14" t="e">
        <f t="shared" ca="1" si="2"/>
        <v>#N/A</v>
      </c>
      <c r="E53" s="12" t="e">
        <f>VLOOKUP(A53,Rajtlista!A$2:D$62,4)</f>
        <v>#N/A</v>
      </c>
      <c r="F53" s="3"/>
      <c r="G53" s="23" t="b">
        <f t="shared" ca="1" si="5"/>
        <v>0</v>
      </c>
      <c r="H53" s="23" t="e">
        <f t="shared" ca="1" si="3"/>
        <v>#N/A</v>
      </c>
      <c r="I53" s="20" t="e">
        <f>VLOOKUP(F53,Rajtlista!A$2:D$62,4)</f>
        <v>#N/A</v>
      </c>
    </row>
    <row r="54" spans="1:9" ht="14.25" customHeight="1" x14ac:dyDescent="0.3">
      <c r="A54" s="3"/>
      <c r="B54" s="14" t="b">
        <f t="shared" ca="1" si="4"/>
        <v>0</v>
      </c>
      <c r="C54" s="14">
        <f ca="1">B54-start!$C$1</f>
        <v>-44073.382538541664</v>
      </c>
      <c r="D54" s="14" t="e">
        <f t="shared" ca="1" si="2"/>
        <v>#N/A</v>
      </c>
      <c r="E54" s="12" t="e">
        <f>VLOOKUP(A54,Rajtlista!A$2:D$62,4)</f>
        <v>#N/A</v>
      </c>
      <c r="F54" s="3"/>
      <c r="G54" s="23" t="b">
        <f t="shared" ca="1" si="5"/>
        <v>0</v>
      </c>
      <c r="H54" s="23" t="e">
        <f t="shared" ca="1" si="3"/>
        <v>#N/A</v>
      </c>
      <c r="I54" s="20" t="e">
        <f>VLOOKUP(F54,Rajtlista!A$2:D$62,4)</f>
        <v>#N/A</v>
      </c>
    </row>
    <row r="55" spans="1:9" ht="14.25" customHeight="1" x14ac:dyDescent="0.3">
      <c r="A55" s="3"/>
      <c r="B55" s="14" t="b">
        <f t="shared" ca="1" si="4"/>
        <v>0</v>
      </c>
      <c r="C55" s="14">
        <f ca="1">B55-start!$C$1</f>
        <v>-44073.382538541664</v>
      </c>
      <c r="D55" s="14" t="e">
        <f t="shared" ca="1" si="2"/>
        <v>#N/A</v>
      </c>
      <c r="E55" s="12" t="e">
        <f>VLOOKUP(A55,Rajtlista!A$2:D$62,4)</f>
        <v>#N/A</v>
      </c>
      <c r="F55" s="3"/>
      <c r="G55" s="23" t="b">
        <f t="shared" ca="1" si="5"/>
        <v>0</v>
      </c>
      <c r="H55" s="23" t="e">
        <f t="shared" ca="1" si="3"/>
        <v>#N/A</v>
      </c>
      <c r="I55" s="20" t="e">
        <f>VLOOKUP(F55,Rajtlista!A$2:D$62,4)</f>
        <v>#N/A</v>
      </c>
    </row>
    <row r="56" spans="1:9" ht="14.25" customHeight="1" x14ac:dyDescent="0.3">
      <c r="A56" s="3"/>
      <c r="B56" s="14" t="b">
        <f t="shared" ca="1" si="4"/>
        <v>0</v>
      </c>
      <c r="C56" s="14">
        <f ca="1">B56-start!$C$1</f>
        <v>-44073.382538541664</v>
      </c>
      <c r="D56" s="14" t="e">
        <f t="shared" ca="1" si="2"/>
        <v>#N/A</v>
      </c>
      <c r="E56" s="12" t="e">
        <f>VLOOKUP(A56,Rajtlista!A$2:D$62,4)</f>
        <v>#N/A</v>
      </c>
      <c r="F56" s="3"/>
      <c r="G56" s="23" t="b">
        <f t="shared" ca="1" si="5"/>
        <v>0</v>
      </c>
      <c r="H56" s="23" t="e">
        <f t="shared" ca="1" si="3"/>
        <v>#N/A</v>
      </c>
      <c r="I56" s="20" t="e">
        <f>VLOOKUP(F56,Rajtlista!A$2:D$62,4)</f>
        <v>#N/A</v>
      </c>
    </row>
    <row r="57" spans="1:9" ht="14.25" customHeight="1" x14ac:dyDescent="0.3">
      <c r="A57" s="3"/>
      <c r="B57" s="14" t="b">
        <f t="shared" ca="1" si="4"/>
        <v>0</v>
      </c>
      <c r="C57" s="14">
        <f ca="1">B57-start!$C$1</f>
        <v>-44073.382538541664</v>
      </c>
      <c r="D57" s="14" t="e">
        <f t="shared" ca="1" si="2"/>
        <v>#N/A</v>
      </c>
      <c r="E57" s="12" t="e">
        <f>VLOOKUP(A57,Rajtlista!A$2:D$62,4)</f>
        <v>#N/A</v>
      </c>
      <c r="F57" s="3"/>
      <c r="G57" s="23" t="b">
        <f t="shared" ca="1" si="5"/>
        <v>0</v>
      </c>
      <c r="H57" s="23" t="e">
        <f t="shared" ca="1" si="3"/>
        <v>#N/A</v>
      </c>
      <c r="I57" s="20" t="e">
        <f>VLOOKUP(F57,Rajtlista!A$2:D$62,4)</f>
        <v>#N/A</v>
      </c>
    </row>
    <row r="58" spans="1:9" ht="14.25" customHeight="1" x14ac:dyDescent="0.3">
      <c r="A58" s="3"/>
      <c r="B58" s="14" t="b">
        <f t="shared" ca="1" si="4"/>
        <v>0</v>
      </c>
      <c r="C58" s="14">
        <f ca="1">B58-start!$C$1</f>
        <v>-44073.382538541664</v>
      </c>
      <c r="D58" s="14" t="e">
        <f t="shared" ca="1" si="2"/>
        <v>#N/A</v>
      </c>
      <c r="E58" s="12" t="e">
        <f>VLOOKUP(A58,Rajtlista!A$2:D$62,4)</f>
        <v>#N/A</v>
      </c>
      <c r="F58" s="3"/>
      <c r="G58" s="23" t="b">
        <f t="shared" ca="1" si="5"/>
        <v>0</v>
      </c>
      <c r="H58" s="23" t="e">
        <f t="shared" ca="1" si="3"/>
        <v>#N/A</v>
      </c>
      <c r="I58" s="20" t="e">
        <f>VLOOKUP(F58,Rajtlista!A$2:D$62,4)</f>
        <v>#N/A</v>
      </c>
    </row>
    <row r="59" spans="1:9" ht="14.25" customHeight="1" x14ac:dyDescent="0.3">
      <c r="A59" s="3"/>
      <c r="B59" s="14" t="b">
        <f t="shared" ca="1" si="4"/>
        <v>0</v>
      </c>
      <c r="C59" s="14">
        <f ca="1">B59-start!$C$1</f>
        <v>-44073.382538541664</v>
      </c>
      <c r="D59" s="14" t="e">
        <f t="shared" ca="1" si="2"/>
        <v>#N/A</v>
      </c>
      <c r="E59" s="12" t="e">
        <f>VLOOKUP(A59,Rajtlista!A$2:D$62,4)</f>
        <v>#N/A</v>
      </c>
      <c r="F59" s="3"/>
      <c r="G59" s="23" t="b">
        <f t="shared" ca="1" si="5"/>
        <v>0</v>
      </c>
      <c r="H59" s="23" t="e">
        <f t="shared" ca="1" si="3"/>
        <v>#N/A</v>
      </c>
      <c r="I59" s="20" t="e">
        <f>VLOOKUP(F59,Rajtlista!A$2:D$62,4)</f>
        <v>#N/A</v>
      </c>
    </row>
    <row r="60" spans="1:9" ht="14.25" customHeight="1" x14ac:dyDescent="0.3">
      <c r="A60" s="3"/>
      <c r="B60" s="14" t="b">
        <f t="shared" ca="1" si="4"/>
        <v>0</v>
      </c>
      <c r="C60" s="14">
        <f ca="1">B60-start!$C$1</f>
        <v>-44073.382538541664</v>
      </c>
      <c r="D60" s="14" t="e">
        <f t="shared" ca="1" si="2"/>
        <v>#N/A</v>
      </c>
      <c r="E60" s="12" t="e">
        <f>VLOOKUP(A60,Rajtlista!A$2:D$62,4)</f>
        <v>#N/A</v>
      </c>
      <c r="F60" s="3"/>
      <c r="G60" s="23" t="b">
        <f t="shared" ca="1" si="5"/>
        <v>0</v>
      </c>
      <c r="H60" s="23" t="e">
        <f t="shared" ca="1" si="3"/>
        <v>#N/A</v>
      </c>
      <c r="I60" s="20" t="e">
        <f>VLOOKUP(F60,Rajtlista!A$2:D$62,4)</f>
        <v>#N/A</v>
      </c>
    </row>
    <row r="61" spans="1:9" ht="14.25" customHeight="1" x14ac:dyDescent="0.3">
      <c r="A61" s="3"/>
      <c r="B61" s="14" t="b">
        <f t="shared" ca="1" si="4"/>
        <v>0</v>
      </c>
      <c r="C61" s="14">
        <f ca="1">B61-start!$C$1</f>
        <v>-44073.382538541664</v>
      </c>
      <c r="D61" s="14" t="e">
        <f t="shared" ca="1" si="2"/>
        <v>#N/A</v>
      </c>
      <c r="E61" s="12" t="e">
        <f>VLOOKUP(A61,Rajtlista!A$2:D$62,4)</f>
        <v>#N/A</v>
      </c>
      <c r="F61" s="3"/>
      <c r="G61" s="23" t="b">
        <f t="shared" ca="1" si="5"/>
        <v>0</v>
      </c>
      <c r="H61" s="23" t="e">
        <f t="shared" ca="1" si="3"/>
        <v>#N/A</v>
      </c>
      <c r="I61" s="20" t="e">
        <f>VLOOKUP(F61,Rajtlista!A$2:D$62,4)</f>
        <v>#N/A</v>
      </c>
    </row>
    <row r="62" spans="1:9" ht="14.25" customHeight="1" x14ac:dyDescent="0.3">
      <c r="A62" s="3"/>
      <c r="B62" s="14" t="b">
        <f t="shared" ca="1" si="4"/>
        <v>0</v>
      </c>
      <c r="C62" s="14">
        <f ca="1">B62-start!$C$1</f>
        <v>-44073.382538541664</v>
      </c>
      <c r="D62" s="14" t="e">
        <f t="shared" ca="1" si="2"/>
        <v>#N/A</v>
      </c>
      <c r="E62" s="12" t="e">
        <f>VLOOKUP(A62,Rajtlista!A$2:D$62,4)</f>
        <v>#N/A</v>
      </c>
      <c r="F62" s="3"/>
      <c r="G62" s="23" t="b">
        <f t="shared" ca="1" si="5"/>
        <v>0</v>
      </c>
      <c r="H62" s="23" t="e">
        <f t="shared" ca="1" si="3"/>
        <v>#N/A</v>
      </c>
      <c r="I62" s="20" t="e">
        <f>VLOOKUP(F62,Rajtlista!A$2:D$62,4)</f>
        <v>#N/A</v>
      </c>
    </row>
    <row r="63" spans="1:9" ht="14.25" customHeight="1" x14ac:dyDescent="0.3">
      <c r="A63" s="3"/>
      <c r="B63" s="14" t="b">
        <f t="shared" ca="1" si="4"/>
        <v>0</v>
      </c>
      <c r="C63" s="14">
        <f ca="1">B63-start!$C$1</f>
        <v>-44073.382538541664</v>
      </c>
      <c r="D63" s="14" t="e">
        <f t="shared" ca="1" si="2"/>
        <v>#N/A</v>
      </c>
      <c r="E63" s="12" t="e">
        <f>VLOOKUP(A63,Rajtlista!A$2:D$62,4)</f>
        <v>#N/A</v>
      </c>
      <c r="F63" s="3"/>
      <c r="G63" s="23" t="b">
        <f t="shared" ca="1" si="5"/>
        <v>0</v>
      </c>
      <c r="H63" s="23" t="e">
        <f t="shared" ca="1" si="3"/>
        <v>#N/A</v>
      </c>
      <c r="I63" s="20" t="e">
        <f>VLOOKUP(F63,Rajtlista!A$2:D$62,4)</f>
        <v>#N/A</v>
      </c>
    </row>
    <row r="64" spans="1:9" ht="14.25" customHeight="1" x14ac:dyDescent="0.3">
      <c r="A64" s="3"/>
      <c r="B64" s="14" t="b">
        <f t="shared" ca="1" si="4"/>
        <v>0</v>
      </c>
      <c r="C64" s="14">
        <f ca="1">B64-start!$C$1</f>
        <v>-44073.382538541664</v>
      </c>
      <c r="D64" s="14" t="e">
        <f t="shared" ca="1" si="2"/>
        <v>#N/A</v>
      </c>
      <c r="E64" s="12" t="e">
        <f>VLOOKUP(A64,Rajtlista!A$2:D$62,4)</f>
        <v>#N/A</v>
      </c>
      <c r="F64" s="3"/>
      <c r="G64" s="23" t="b">
        <f t="shared" ca="1" si="5"/>
        <v>0</v>
      </c>
      <c r="H64" s="23" t="e">
        <f t="shared" ca="1" si="3"/>
        <v>#N/A</v>
      </c>
      <c r="I64" s="20" t="e">
        <f>VLOOKUP(F64,Rajtlista!A$2:D$62,4)</f>
        <v>#N/A</v>
      </c>
    </row>
    <row r="65" ht="14.25" customHeight="1" x14ac:dyDescent="0.3"/>
    <row r="66" ht="14.25" customHeight="1" x14ac:dyDescent="0.3"/>
    <row r="67" ht="14.25" customHeight="1" x14ac:dyDescent="0.3"/>
    <row r="68" ht="14.25" customHeight="1" x14ac:dyDescent="0.3"/>
    <row r="69" ht="14.25" customHeight="1" x14ac:dyDescent="0.3"/>
    <row r="70" ht="14.25" customHeight="1" x14ac:dyDescent="0.3"/>
    <row r="71" ht="14.25" customHeight="1" x14ac:dyDescent="0.3"/>
    <row r="72" ht="14.25" customHeight="1" x14ac:dyDescent="0.3"/>
    <row r="73" ht="14.25" customHeight="1" x14ac:dyDescent="0.3"/>
    <row r="74" ht="14.25" customHeight="1" x14ac:dyDescent="0.3"/>
    <row r="75" ht="14.25" customHeight="1" x14ac:dyDescent="0.3"/>
    <row r="76" ht="14.25" customHeight="1" x14ac:dyDescent="0.3"/>
    <row r="77" ht="14.25" customHeight="1" x14ac:dyDescent="0.3"/>
    <row r="78" ht="14.25" customHeight="1" x14ac:dyDescent="0.3"/>
    <row r="79" ht="14.25" customHeight="1" x14ac:dyDescent="0.3"/>
    <row r="80" ht="14.25" customHeight="1" x14ac:dyDescent="0.3"/>
    <row r="81" ht="14.25" customHeight="1" x14ac:dyDescent="0.3"/>
    <row r="82" ht="14.25" customHeight="1" x14ac:dyDescent="0.3"/>
    <row r="83" ht="14.25" customHeight="1" x14ac:dyDescent="0.3"/>
    <row r="84" ht="14.25" customHeight="1" x14ac:dyDescent="0.3"/>
    <row r="85" ht="14.25" customHeight="1" x14ac:dyDescent="0.3"/>
    <row r="86" ht="14.25" customHeight="1" x14ac:dyDescent="0.3"/>
    <row r="87" ht="14.25" customHeight="1" x14ac:dyDescent="0.3"/>
    <row r="88" ht="14.25" customHeight="1" x14ac:dyDescent="0.3"/>
    <row r="89" ht="14.25" customHeight="1" x14ac:dyDescent="0.3"/>
    <row r="90" ht="14.25" customHeight="1" x14ac:dyDescent="0.3"/>
    <row r="91" ht="14.25" customHeight="1" x14ac:dyDescent="0.3"/>
    <row r="92" ht="14.25" customHeight="1" x14ac:dyDescent="0.3"/>
    <row r="93" ht="14.25" customHeight="1" x14ac:dyDescent="0.3"/>
    <row r="94" ht="14.25" customHeight="1" x14ac:dyDescent="0.3"/>
    <row r="95" ht="14.25" customHeight="1" x14ac:dyDescent="0.3"/>
    <row r="96" ht="14.25" customHeight="1" x14ac:dyDescent="0.3"/>
    <row r="97" ht="14.25" customHeight="1" x14ac:dyDescent="0.3"/>
    <row r="98" ht="14.25" customHeight="1" x14ac:dyDescent="0.3"/>
    <row r="99" ht="14.25" customHeight="1" x14ac:dyDescent="0.3"/>
    <row r="100" ht="14.25" customHeight="1" x14ac:dyDescent="0.3"/>
  </sheetData>
  <pageMargins left="0.7" right="0.7" top="0.75" bottom="0.75" header="0" footer="0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00"/>
  <sheetViews>
    <sheetView workbookViewId="0">
      <selection activeCell="K7" sqref="K7"/>
    </sheetView>
  </sheetViews>
  <sheetFormatPr defaultColWidth="14.44140625" defaultRowHeight="15" customHeight="1" x14ac:dyDescent="0.3"/>
  <cols>
    <col min="1" max="1" width="13.33203125" style="2" bestFit="1" customWidth="1"/>
    <col min="2" max="2" width="8.109375" style="2" bestFit="1" customWidth="1"/>
    <col min="3" max="3" width="11.5546875" style="2" bestFit="1" customWidth="1"/>
    <col min="4" max="4" width="23.33203125" style="2" bestFit="1" customWidth="1"/>
    <col min="5" max="5" width="10.33203125" style="2" bestFit="1" customWidth="1"/>
    <col min="6" max="6" width="11.6640625" style="2" bestFit="1" customWidth="1"/>
    <col min="7" max="7" width="8.6640625" style="2" customWidth="1"/>
    <col min="8" max="8" width="10.6640625" style="2" bestFit="1" customWidth="1"/>
    <col min="9" max="9" width="10.33203125" style="2" bestFit="1" customWidth="1"/>
    <col min="10" max="11" width="8.6640625" style="2" customWidth="1"/>
    <col min="12" max="16384" width="14.44140625" style="2"/>
  </cols>
  <sheetData>
    <row r="1" spans="1:14" ht="14.25" customHeight="1" x14ac:dyDescent="0.3">
      <c r="A1" s="18" t="s">
        <v>8</v>
      </c>
      <c r="B1" s="18"/>
      <c r="C1" s="18"/>
      <c r="D1" s="18"/>
      <c r="E1" s="18"/>
      <c r="F1" s="25" t="s">
        <v>9</v>
      </c>
      <c r="G1" s="26"/>
      <c r="H1" s="26"/>
      <c r="I1" s="26"/>
      <c r="L1" s="47" t="str">
        <f>start!A1</f>
        <v>START</v>
      </c>
      <c r="M1" s="47">
        <f>start!B1</f>
        <v>0</v>
      </c>
      <c r="N1" s="48">
        <f ca="1">start!C1</f>
        <v>44073.382538541664</v>
      </c>
    </row>
    <row r="2" spans="1:14" ht="14.25" customHeight="1" x14ac:dyDescent="0.3">
      <c r="A2" s="15"/>
      <c r="B2" s="15"/>
      <c r="C2" s="15"/>
      <c r="D2" s="15"/>
      <c r="E2" s="15"/>
      <c r="F2" s="26"/>
      <c r="G2" s="26"/>
      <c r="H2" s="26"/>
      <c r="I2" s="26"/>
    </row>
    <row r="3" spans="1:14" ht="14.25" customHeight="1" x14ac:dyDescent="0.3">
      <c r="A3" s="44" t="s">
        <v>3</v>
      </c>
      <c r="B3" s="16" t="s">
        <v>4</v>
      </c>
      <c r="C3" s="16" t="s">
        <v>10</v>
      </c>
      <c r="D3" s="29" t="s">
        <v>14</v>
      </c>
      <c r="E3" s="29" t="s">
        <v>24</v>
      </c>
      <c r="F3" s="45" t="s">
        <v>3</v>
      </c>
      <c r="G3" s="27" t="s">
        <v>4</v>
      </c>
      <c r="H3" s="27" t="s">
        <v>7</v>
      </c>
      <c r="I3" s="27" t="s">
        <v>24</v>
      </c>
    </row>
    <row r="4" spans="1:14" ht="14.25" customHeight="1" x14ac:dyDescent="0.3">
      <c r="A4" s="3">
        <v>6</v>
      </c>
      <c r="B4" s="17">
        <f t="shared" ref="B4:B24" ca="1" si="0">IF(ISBLANK(A4),FALSE,IF(B4=FALSE,NOW(),B4))</f>
        <v>44073.501603472221</v>
      </c>
      <c r="C4" s="17">
        <f ca="1">B4-VLOOKUP(A4,depo1!F$4:G$64,2,FALSE)</f>
        <v>0.10067337963118916</v>
      </c>
      <c r="D4" s="30">
        <f ca="1">(IF(E4="sprint",29.5,IF(E4="rövid",56,86.5)))/((C4)*24)</f>
        <v>35.800592767127846</v>
      </c>
      <c r="E4" s="12" t="str">
        <f>VLOOKUP(A4,Rajtlista!A$2:D$62,4)</f>
        <v>közép</v>
      </c>
      <c r="F4" s="3">
        <v>6</v>
      </c>
      <c r="G4" s="28">
        <f t="shared" ref="G4:G24" ca="1" si="1">IF(ISBLANK(F4),FALSE,IF(G4=FALSE,NOW(),G4))</f>
        <v>44073.502067013891</v>
      </c>
      <c r="H4" s="28">
        <f ca="1">G4-VLOOKUP(F4,A$4:B$64,2,FALSE)</f>
        <v>4.6354166988749057E-4</v>
      </c>
      <c r="I4" s="23" t="str">
        <f>VLOOKUP(F4,Rajtlista!A$2:D$62,4)</f>
        <v>közép</v>
      </c>
    </row>
    <row r="5" spans="1:14" ht="14.25" customHeight="1" x14ac:dyDescent="0.3">
      <c r="A5" s="3">
        <v>5</v>
      </c>
      <c r="B5" s="17">
        <f t="shared" ca="1" si="0"/>
        <v>44073.512172569448</v>
      </c>
      <c r="C5" s="17">
        <f ca="1">B5-VLOOKUP(A5,depo1!F$4:G$64,2,FALSE)</f>
        <v>0.10978877315210411</v>
      </c>
      <c r="D5" s="30">
        <f t="shared" ref="D5:D6" ca="1" si="2">(IF(E5="sprint",29.5,IF(E5="rövid",56,86.5)))/((C5)*24)</f>
        <v>32.828189651717523</v>
      </c>
      <c r="E5" s="12" t="str">
        <f>VLOOKUP(A5,Rajtlista!A$2:D$62,4)</f>
        <v>közép</v>
      </c>
      <c r="F5" s="3">
        <v>5</v>
      </c>
      <c r="G5" s="28">
        <f t="shared" ca="1" si="1"/>
        <v>44073.513430092593</v>
      </c>
      <c r="H5" s="28">
        <f t="shared" ref="H5:H64" ca="1" si="3">G5-VLOOKUP(F5,A$4:B$64,2,FALSE)</f>
        <v>1.2575231448863633E-3</v>
      </c>
      <c r="I5" s="23" t="str">
        <f>VLOOKUP(F5,Rajtlista!A$2:D$62,4)</f>
        <v>közép</v>
      </c>
    </row>
    <row r="6" spans="1:14" ht="14.25" customHeight="1" x14ac:dyDescent="0.3">
      <c r="A6" s="3">
        <v>2</v>
      </c>
      <c r="B6" s="53">
        <f t="shared" ca="1" si="0"/>
        <v>44073.522836689815</v>
      </c>
      <c r="C6" s="17">
        <f ca="1">B6-VLOOKUP(A6,depo1!F$4:G$64,2,FALSE)</f>
        <v>0.12075949073914671</v>
      </c>
      <c r="D6" s="30">
        <f t="shared" ca="1" si="2"/>
        <v>29.8458253227653</v>
      </c>
      <c r="E6" s="12" t="str">
        <f>VLOOKUP(A6,Rajtlista!A$2:D$62,4)</f>
        <v>közép</v>
      </c>
      <c r="F6" s="3">
        <v>2</v>
      </c>
      <c r="G6" s="28">
        <f t="shared" ca="1" si="1"/>
        <v>44073.522328472223</v>
      </c>
      <c r="H6" s="28">
        <f t="shared" ca="1" si="3"/>
        <v>-5.0821759214159101E-4</v>
      </c>
      <c r="I6" s="23" t="str">
        <f>VLOOKUP(F6,Rajtlista!A$2:D$62,4)</f>
        <v>közép</v>
      </c>
      <c r="K6" s="52" t="s">
        <v>38</v>
      </c>
      <c r="N6" s="4"/>
    </row>
    <row r="7" spans="1:14" ht="14.25" customHeight="1" x14ac:dyDescent="0.3">
      <c r="A7" s="3">
        <v>4</v>
      </c>
      <c r="B7" s="17">
        <f t="shared" ca="1" si="0"/>
        <v>44073.528164004631</v>
      </c>
      <c r="C7" s="17">
        <f ca="1">B7-VLOOKUP(A7,depo1!F$4:G$64,2,FALSE)</f>
        <v>0.12669479166652309</v>
      </c>
      <c r="D7" s="30">
        <f t="shared" ref="D7:D64" ca="1" si="4">(IF(E7="sprint",29.5,IF(E7="rövid",56,86.5)))/((C7)*24)</f>
        <v>28.447630871467034</v>
      </c>
      <c r="E7" s="12" t="str">
        <f>VLOOKUP(A7,Rajtlista!A$2:D$62,4)</f>
        <v>közép</v>
      </c>
      <c r="F7" s="3">
        <v>4</v>
      </c>
      <c r="G7" s="28">
        <f t="shared" ca="1" si="1"/>
        <v>44073.530359143515</v>
      </c>
      <c r="H7" s="28">
        <f t="shared" ca="1" si="3"/>
        <v>2.195138884417247E-3</v>
      </c>
      <c r="I7" s="23" t="str">
        <f>VLOOKUP(F7,Rajtlista!A$2:D$62,4)</f>
        <v>közép</v>
      </c>
      <c r="N7" s="4"/>
    </row>
    <row r="8" spans="1:14" ht="14.25" customHeight="1" x14ac:dyDescent="0.3">
      <c r="A8" s="3">
        <v>3</v>
      </c>
      <c r="B8" s="17">
        <f t="shared" ca="1" si="0"/>
        <v>44073.531967129631</v>
      </c>
      <c r="C8" s="17">
        <f ca="1">B8-VLOOKUP(A8,depo1!F$4:G$64,2,FALSE)</f>
        <v>0.12733819444838446</v>
      </c>
      <c r="D8" s="30">
        <f t="shared" ca="1" si="4"/>
        <v>28.30389328417553</v>
      </c>
      <c r="E8" s="12" t="str">
        <f>VLOOKUP(A8,Rajtlista!A$2:D$62,4)</f>
        <v>közép</v>
      </c>
      <c r="F8" s="3">
        <v>3</v>
      </c>
      <c r="G8" s="28">
        <f t="shared" ca="1" si="1"/>
        <v>44073.53636273148</v>
      </c>
      <c r="H8" s="28">
        <f t="shared" ca="1" si="3"/>
        <v>4.3956018489552662E-3</v>
      </c>
      <c r="I8" s="23" t="str">
        <f>VLOOKUP(F8,Rajtlista!A$2:D$62,4)</f>
        <v>közép</v>
      </c>
      <c r="N8" s="4"/>
    </row>
    <row r="9" spans="1:14" ht="14.25" customHeight="1" x14ac:dyDescent="0.3">
      <c r="A9" s="3">
        <v>1</v>
      </c>
      <c r="B9" s="17">
        <f t="shared" ca="1" si="0"/>
        <v>44073.53900902778</v>
      </c>
      <c r="C9" s="17">
        <f ca="1">B9-VLOOKUP(A9,depo1!F$4:G$64,2,FALSE)</f>
        <v>0.13190462963393657</v>
      </c>
      <c r="D9" s="30">
        <f t="shared" ca="1" si="4"/>
        <v>27.324034620081164</v>
      </c>
      <c r="E9" s="12" t="str">
        <f>VLOOKUP(A9,Rajtlista!A$2:D$62,4)</f>
        <v>közép</v>
      </c>
      <c r="F9" s="3">
        <v>1</v>
      </c>
      <c r="G9" s="28">
        <f t="shared" ca="1" si="1"/>
        <v>44073.541889930559</v>
      </c>
      <c r="H9" s="28">
        <f t="shared" ca="1" si="3"/>
        <v>2.8809027789975516E-3</v>
      </c>
      <c r="I9" s="23" t="str">
        <f>VLOOKUP(F9,Rajtlista!A$2:D$62,4)</f>
        <v>közép</v>
      </c>
    </row>
    <row r="10" spans="1:14" ht="14.25" customHeight="1" x14ac:dyDescent="0.3">
      <c r="A10" s="3"/>
      <c r="B10" s="17" t="b">
        <f t="shared" ca="1" si="0"/>
        <v>0</v>
      </c>
      <c r="C10" s="17" t="e">
        <f ca="1">B10-VLOOKUP(A10,depo1!F$4:G$64,2,FALSE)</f>
        <v>#N/A</v>
      </c>
      <c r="D10" s="30" t="e">
        <f t="shared" ca="1" si="4"/>
        <v>#N/A</v>
      </c>
      <c r="E10" s="12" t="e">
        <f>VLOOKUP(A10,Rajtlista!A$2:D$62,4)</f>
        <v>#N/A</v>
      </c>
      <c r="F10" s="3"/>
      <c r="G10" s="28" t="b">
        <f t="shared" ca="1" si="1"/>
        <v>0</v>
      </c>
      <c r="H10" s="28" t="e">
        <f t="shared" ca="1" si="3"/>
        <v>#N/A</v>
      </c>
      <c r="I10" s="23" t="e">
        <f>VLOOKUP(F10,Rajtlista!A$2:D$62,4)</f>
        <v>#N/A</v>
      </c>
    </row>
    <row r="11" spans="1:14" ht="14.25" customHeight="1" x14ac:dyDescent="0.3">
      <c r="A11" s="3"/>
      <c r="B11" s="17" t="b">
        <f t="shared" ca="1" si="0"/>
        <v>0</v>
      </c>
      <c r="C11" s="17" t="e">
        <f ca="1">B11-VLOOKUP(A11,depo1!F$4:G$64,2,FALSE)</f>
        <v>#N/A</v>
      </c>
      <c r="D11" s="30" t="e">
        <f t="shared" ca="1" si="4"/>
        <v>#N/A</v>
      </c>
      <c r="E11" s="12" t="e">
        <f>VLOOKUP(A11,Rajtlista!A$2:D$62,4)</f>
        <v>#N/A</v>
      </c>
      <c r="F11" s="3"/>
      <c r="G11" s="28" t="b">
        <f t="shared" ca="1" si="1"/>
        <v>0</v>
      </c>
      <c r="H11" s="28" t="e">
        <f t="shared" ca="1" si="3"/>
        <v>#N/A</v>
      </c>
      <c r="I11" s="23" t="e">
        <f>VLOOKUP(F11,Rajtlista!A$2:D$62,4)</f>
        <v>#N/A</v>
      </c>
    </row>
    <row r="12" spans="1:14" ht="14.25" customHeight="1" x14ac:dyDescent="0.3">
      <c r="A12" s="3"/>
      <c r="B12" s="17" t="b">
        <f t="shared" ca="1" si="0"/>
        <v>0</v>
      </c>
      <c r="C12" s="17" t="e">
        <f ca="1">B12-VLOOKUP(A12,depo1!F$4:G$64,2,FALSE)</f>
        <v>#N/A</v>
      </c>
      <c r="D12" s="30" t="e">
        <f t="shared" ca="1" si="4"/>
        <v>#N/A</v>
      </c>
      <c r="E12" s="12" t="e">
        <f>VLOOKUP(A12,Rajtlista!A$2:D$62,4)</f>
        <v>#N/A</v>
      </c>
      <c r="F12" s="3"/>
      <c r="G12" s="28" t="b">
        <f t="shared" ca="1" si="1"/>
        <v>0</v>
      </c>
      <c r="H12" s="28" t="e">
        <f t="shared" ca="1" si="3"/>
        <v>#N/A</v>
      </c>
      <c r="I12" s="23" t="e">
        <f>VLOOKUP(F12,Rajtlista!A$2:D$62,4)</f>
        <v>#N/A</v>
      </c>
    </row>
    <row r="13" spans="1:14" ht="14.25" customHeight="1" x14ac:dyDescent="0.3">
      <c r="A13" s="3"/>
      <c r="B13" s="17" t="b">
        <f t="shared" ca="1" si="0"/>
        <v>0</v>
      </c>
      <c r="C13" s="17" t="e">
        <f ca="1">B13-VLOOKUP(A13,depo1!F$4:G$64,2,FALSE)</f>
        <v>#N/A</v>
      </c>
      <c r="D13" s="30" t="e">
        <f t="shared" ca="1" si="4"/>
        <v>#N/A</v>
      </c>
      <c r="E13" s="12" t="e">
        <f>VLOOKUP(A13,Rajtlista!A$2:D$62,4)</f>
        <v>#N/A</v>
      </c>
      <c r="F13" s="3"/>
      <c r="G13" s="28" t="b">
        <f t="shared" ca="1" si="1"/>
        <v>0</v>
      </c>
      <c r="H13" s="28" t="e">
        <f t="shared" ca="1" si="3"/>
        <v>#N/A</v>
      </c>
      <c r="I13" s="23" t="e">
        <f>VLOOKUP(F13,Rajtlista!A$2:D$62,4)</f>
        <v>#N/A</v>
      </c>
    </row>
    <row r="14" spans="1:14" ht="14.25" customHeight="1" x14ac:dyDescent="0.3">
      <c r="A14" s="3"/>
      <c r="B14" s="17" t="b">
        <f t="shared" ca="1" si="0"/>
        <v>0</v>
      </c>
      <c r="C14" s="17" t="e">
        <f ca="1">B14-VLOOKUP(A14,depo1!F$4:G$64,2,FALSE)</f>
        <v>#N/A</v>
      </c>
      <c r="D14" s="30" t="e">
        <f t="shared" ca="1" si="4"/>
        <v>#N/A</v>
      </c>
      <c r="E14" s="12" t="e">
        <f>VLOOKUP(A14,Rajtlista!A$2:D$62,4)</f>
        <v>#N/A</v>
      </c>
      <c r="F14" s="3"/>
      <c r="G14" s="28" t="b">
        <f t="shared" ca="1" si="1"/>
        <v>0</v>
      </c>
      <c r="H14" s="28" t="e">
        <f t="shared" ca="1" si="3"/>
        <v>#N/A</v>
      </c>
      <c r="I14" s="23" t="e">
        <f>VLOOKUP(F14,Rajtlista!A$2:D$62,4)</f>
        <v>#N/A</v>
      </c>
    </row>
    <row r="15" spans="1:14" ht="14.25" customHeight="1" x14ac:dyDescent="0.3">
      <c r="A15" s="3"/>
      <c r="B15" s="17" t="b">
        <f t="shared" ca="1" si="0"/>
        <v>0</v>
      </c>
      <c r="C15" s="17" t="e">
        <f ca="1">B15-VLOOKUP(A15,depo1!F$4:G$64,2,FALSE)</f>
        <v>#N/A</v>
      </c>
      <c r="D15" s="30" t="e">
        <f t="shared" ca="1" si="4"/>
        <v>#N/A</v>
      </c>
      <c r="E15" s="12" t="e">
        <f>VLOOKUP(A15,Rajtlista!A$2:D$62,4)</f>
        <v>#N/A</v>
      </c>
      <c r="F15" s="3"/>
      <c r="G15" s="28" t="b">
        <f t="shared" ca="1" si="1"/>
        <v>0</v>
      </c>
      <c r="H15" s="28" t="e">
        <f t="shared" ca="1" si="3"/>
        <v>#N/A</v>
      </c>
      <c r="I15" s="23" t="e">
        <f>VLOOKUP(F15,Rajtlista!A$2:D$62,4)</f>
        <v>#N/A</v>
      </c>
    </row>
    <row r="16" spans="1:14" ht="14.25" customHeight="1" x14ac:dyDescent="0.3">
      <c r="A16" s="3"/>
      <c r="B16" s="17" t="b">
        <f t="shared" ca="1" si="0"/>
        <v>0</v>
      </c>
      <c r="C16" s="17" t="e">
        <f ca="1">B16-VLOOKUP(A16,depo1!F$4:G$64,2,FALSE)</f>
        <v>#N/A</v>
      </c>
      <c r="D16" s="30" t="e">
        <f t="shared" ca="1" si="4"/>
        <v>#N/A</v>
      </c>
      <c r="E16" s="12" t="e">
        <f>VLOOKUP(A16,Rajtlista!A$2:D$62,4)</f>
        <v>#N/A</v>
      </c>
      <c r="F16" s="3"/>
      <c r="G16" s="28" t="b">
        <f t="shared" ca="1" si="1"/>
        <v>0</v>
      </c>
      <c r="H16" s="28" t="e">
        <f t="shared" ca="1" si="3"/>
        <v>#N/A</v>
      </c>
      <c r="I16" s="23" t="e">
        <f>VLOOKUP(F16,Rajtlista!A$2:D$62,4)</f>
        <v>#N/A</v>
      </c>
    </row>
    <row r="17" spans="1:9" ht="14.25" customHeight="1" x14ac:dyDescent="0.3">
      <c r="A17" s="3"/>
      <c r="B17" s="17" t="b">
        <f t="shared" ca="1" si="0"/>
        <v>0</v>
      </c>
      <c r="C17" s="17" t="e">
        <f ca="1">B17-VLOOKUP(A17,depo1!F$4:G$64,2,FALSE)</f>
        <v>#N/A</v>
      </c>
      <c r="D17" s="30" t="e">
        <f t="shared" ca="1" si="4"/>
        <v>#N/A</v>
      </c>
      <c r="E17" s="12" t="e">
        <f>VLOOKUP(A17,Rajtlista!A$2:D$62,4)</f>
        <v>#N/A</v>
      </c>
      <c r="F17" s="3"/>
      <c r="G17" s="28" t="b">
        <f t="shared" ca="1" si="1"/>
        <v>0</v>
      </c>
      <c r="H17" s="28" t="e">
        <f t="shared" ca="1" si="3"/>
        <v>#N/A</v>
      </c>
      <c r="I17" s="23" t="e">
        <f>VLOOKUP(F17,Rajtlista!A$2:D$62,4)</f>
        <v>#N/A</v>
      </c>
    </row>
    <row r="18" spans="1:9" ht="14.25" customHeight="1" x14ac:dyDescent="0.3">
      <c r="A18" s="3"/>
      <c r="B18" s="17" t="b">
        <f t="shared" ca="1" si="0"/>
        <v>0</v>
      </c>
      <c r="C18" s="17" t="e">
        <f ca="1">B18-VLOOKUP(A18,depo1!F$4:G$64,2,FALSE)</f>
        <v>#N/A</v>
      </c>
      <c r="D18" s="30" t="e">
        <f t="shared" ca="1" si="4"/>
        <v>#N/A</v>
      </c>
      <c r="E18" s="12" t="e">
        <f>VLOOKUP(A18,Rajtlista!A$2:D$62,4)</f>
        <v>#N/A</v>
      </c>
      <c r="F18" s="3"/>
      <c r="G18" s="28" t="b">
        <f t="shared" ca="1" si="1"/>
        <v>0</v>
      </c>
      <c r="H18" s="28" t="e">
        <f t="shared" ca="1" si="3"/>
        <v>#N/A</v>
      </c>
      <c r="I18" s="23" t="e">
        <f>VLOOKUP(F18,Rajtlista!A$2:D$62,4)</f>
        <v>#N/A</v>
      </c>
    </row>
    <row r="19" spans="1:9" ht="14.25" customHeight="1" x14ac:dyDescent="0.3">
      <c r="A19" s="3"/>
      <c r="B19" s="17" t="b">
        <f t="shared" ca="1" si="0"/>
        <v>0</v>
      </c>
      <c r="C19" s="17" t="e">
        <f ca="1">B19-VLOOKUP(A19,depo1!F$4:G$64,2,FALSE)</f>
        <v>#N/A</v>
      </c>
      <c r="D19" s="30" t="e">
        <f t="shared" ca="1" si="4"/>
        <v>#N/A</v>
      </c>
      <c r="E19" s="12" t="e">
        <f>VLOOKUP(A19,Rajtlista!A$2:D$62,4)</f>
        <v>#N/A</v>
      </c>
      <c r="F19" s="3"/>
      <c r="G19" s="28" t="b">
        <f t="shared" ca="1" si="1"/>
        <v>0</v>
      </c>
      <c r="H19" s="28" t="e">
        <f t="shared" ca="1" si="3"/>
        <v>#N/A</v>
      </c>
      <c r="I19" s="23" t="e">
        <f>VLOOKUP(F19,Rajtlista!A$2:D$62,4)</f>
        <v>#N/A</v>
      </c>
    </row>
    <row r="20" spans="1:9" ht="14.25" customHeight="1" x14ac:dyDescent="0.3">
      <c r="A20" s="3"/>
      <c r="B20" s="17" t="b">
        <f t="shared" ca="1" si="0"/>
        <v>0</v>
      </c>
      <c r="C20" s="17" t="e">
        <f ca="1">B20-VLOOKUP(A20,depo1!F$4:G$64,2,FALSE)</f>
        <v>#N/A</v>
      </c>
      <c r="D20" s="30" t="e">
        <f t="shared" ca="1" si="4"/>
        <v>#N/A</v>
      </c>
      <c r="E20" s="12" t="e">
        <f>VLOOKUP(A20,Rajtlista!A$2:D$62,4)</f>
        <v>#N/A</v>
      </c>
      <c r="F20" s="3"/>
      <c r="G20" s="28" t="b">
        <f t="shared" ca="1" si="1"/>
        <v>0</v>
      </c>
      <c r="H20" s="28" t="e">
        <f t="shared" ca="1" si="3"/>
        <v>#N/A</v>
      </c>
      <c r="I20" s="23" t="e">
        <f>VLOOKUP(F20,Rajtlista!A$2:D$62,4)</f>
        <v>#N/A</v>
      </c>
    </row>
    <row r="21" spans="1:9" ht="14.25" customHeight="1" x14ac:dyDescent="0.3">
      <c r="A21" s="3"/>
      <c r="B21" s="17" t="b">
        <f t="shared" ca="1" si="0"/>
        <v>0</v>
      </c>
      <c r="C21" s="17" t="e">
        <f ca="1">B21-VLOOKUP(A21,depo1!F$4:G$64,2,FALSE)</f>
        <v>#N/A</v>
      </c>
      <c r="D21" s="30" t="e">
        <f t="shared" ca="1" si="4"/>
        <v>#N/A</v>
      </c>
      <c r="E21" s="12" t="e">
        <f>VLOOKUP(A21,Rajtlista!A$2:D$62,4)</f>
        <v>#N/A</v>
      </c>
      <c r="F21" s="3"/>
      <c r="G21" s="28" t="b">
        <f t="shared" ca="1" si="1"/>
        <v>0</v>
      </c>
      <c r="H21" s="28" t="e">
        <f t="shared" ca="1" si="3"/>
        <v>#N/A</v>
      </c>
      <c r="I21" s="23" t="e">
        <f>VLOOKUP(F21,Rajtlista!A$2:D$62,4)</f>
        <v>#N/A</v>
      </c>
    </row>
    <row r="22" spans="1:9" ht="14.25" customHeight="1" x14ac:dyDescent="0.3">
      <c r="A22" s="3"/>
      <c r="B22" s="17" t="b">
        <f t="shared" ca="1" si="0"/>
        <v>0</v>
      </c>
      <c r="C22" s="17" t="e">
        <f ca="1">B22-VLOOKUP(A22,depo1!F$4:G$64,2,FALSE)</f>
        <v>#N/A</v>
      </c>
      <c r="D22" s="30" t="e">
        <f t="shared" ca="1" si="4"/>
        <v>#N/A</v>
      </c>
      <c r="E22" s="12" t="e">
        <f>VLOOKUP(A22,Rajtlista!A$2:D$62,4)</f>
        <v>#N/A</v>
      </c>
      <c r="F22" s="3"/>
      <c r="G22" s="28" t="b">
        <f t="shared" ca="1" si="1"/>
        <v>0</v>
      </c>
      <c r="H22" s="28" t="e">
        <f t="shared" ca="1" si="3"/>
        <v>#N/A</v>
      </c>
      <c r="I22" s="23" t="e">
        <f>VLOOKUP(F22,Rajtlista!A$2:D$62,4)</f>
        <v>#N/A</v>
      </c>
    </row>
    <row r="23" spans="1:9" ht="14.25" customHeight="1" x14ac:dyDescent="0.3">
      <c r="A23" s="3"/>
      <c r="B23" s="17" t="b">
        <f t="shared" ca="1" si="0"/>
        <v>0</v>
      </c>
      <c r="C23" s="17" t="e">
        <f ca="1">B23-VLOOKUP(A23,depo1!F$4:G$64,2,FALSE)</f>
        <v>#N/A</v>
      </c>
      <c r="D23" s="30" t="e">
        <f t="shared" ca="1" si="4"/>
        <v>#N/A</v>
      </c>
      <c r="E23" s="12" t="e">
        <f>VLOOKUP(A23,Rajtlista!A$2:D$62,4)</f>
        <v>#N/A</v>
      </c>
      <c r="F23" s="3"/>
      <c r="G23" s="28" t="b">
        <f t="shared" ca="1" si="1"/>
        <v>0</v>
      </c>
      <c r="H23" s="28" t="e">
        <f t="shared" ca="1" si="3"/>
        <v>#N/A</v>
      </c>
      <c r="I23" s="23" t="e">
        <f>VLOOKUP(F23,Rajtlista!A$2:D$62,4)</f>
        <v>#N/A</v>
      </c>
    </row>
    <row r="24" spans="1:9" ht="14.25" customHeight="1" x14ac:dyDescent="0.3">
      <c r="A24" s="3"/>
      <c r="B24" s="17" t="b">
        <f t="shared" ca="1" si="0"/>
        <v>0</v>
      </c>
      <c r="C24" s="17" t="e">
        <f ca="1">B24-VLOOKUP(A24,depo1!F$4:G$64,2,FALSE)</f>
        <v>#N/A</v>
      </c>
      <c r="D24" s="30" t="e">
        <f t="shared" ca="1" si="4"/>
        <v>#N/A</v>
      </c>
      <c r="E24" s="12" t="e">
        <f>VLOOKUP(A24,Rajtlista!A$2:D$62,4)</f>
        <v>#N/A</v>
      </c>
      <c r="F24" s="3"/>
      <c r="G24" s="28" t="b">
        <f t="shared" ca="1" si="1"/>
        <v>0</v>
      </c>
      <c r="H24" s="28" t="e">
        <f t="shared" ca="1" si="3"/>
        <v>#N/A</v>
      </c>
      <c r="I24" s="23" t="e">
        <f>VLOOKUP(F24,Rajtlista!A$2:D$62,4)</f>
        <v>#N/A</v>
      </c>
    </row>
    <row r="25" spans="1:9" ht="14.25" customHeight="1" x14ac:dyDescent="0.3">
      <c r="A25" s="3"/>
      <c r="B25" s="17" t="b">
        <f t="shared" ref="B25:B64" ca="1" si="5">IF(ISBLANK(A25),FALSE,IF(B25=FALSE,NOW(),B25))</f>
        <v>0</v>
      </c>
      <c r="C25" s="17" t="e">
        <f ca="1">B25-VLOOKUP(A25,depo1!F$4:G$64,2,FALSE)</f>
        <v>#N/A</v>
      </c>
      <c r="D25" s="30" t="e">
        <f t="shared" ca="1" si="4"/>
        <v>#N/A</v>
      </c>
      <c r="E25" s="12" t="e">
        <f>VLOOKUP(A25,Rajtlista!A$2:D$62,4)</f>
        <v>#N/A</v>
      </c>
      <c r="F25" s="3"/>
      <c r="G25" s="28" t="b">
        <f t="shared" ref="G25:G64" ca="1" si="6">IF(ISBLANK(F25),FALSE,IF(G25=FALSE,NOW(),G25))</f>
        <v>0</v>
      </c>
      <c r="H25" s="28" t="e">
        <f t="shared" ca="1" si="3"/>
        <v>#N/A</v>
      </c>
      <c r="I25" s="23" t="e">
        <f>VLOOKUP(F25,Rajtlista!A$2:D$62,4)</f>
        <v>#N/A</v>
      </c>
    </row>
    <row r="26" spans="1:9" ht="14.25" customHeight="1" x14ac:dyDescent="0.3">
      <c r="A26" s="3"/>
      <c r="B26" s="17" t="b">
        <f t="shared" ca="1" si="5"/>
        <v>0</v>
      </c>
      <c r="C26" s="17" t="e">
        <f ca="1">B26-VLOOKUP(A26,depo1!F$4:G$64,2,FALSE)</f>
        <v>#N/A</v>
      </c>
      <c r="D26" s="30" t="e">
        <f t="shared" ca="1" si="4"/>
        <v>#N/A</v>
      </c>
      <c r="E26" s="12" t="e">
        <f>VLOOKUP(A26,Rajtlista!A$2:D$62,4)</f>
        <v>#N/A</v>
      </c>
      <c r="F26" s="3"/>
      <c r="G26" s="28" t="b">
        <f t="shared" ca="1" si="6"/>
        <v>0</v>
      </c>
      <c r="H26" s="28" t="e">
        <f t="shared" ca="1" si="3"/>
        <v>#N/A</v>
      </c>
      <c r="I26" s="23" t="e">
        <f>VLOOKUP(F26,Rajtlista!A$2:D$62,4)</f>
        <v>#N/A</v>
      </c>
    </row>
    <row r="27" spans="1:9" ht="14.25" customHeight="1" x14ac:dyDescent="0.3">
      <c r="A27" s="3"/>
      <c r="B27" s="17" t="b">
        <f t="shared" ca="1" si="5"/>
        <v>0</v>
      </c>
      <c r="C27" s="17" t="e">
        <f ca="1">B27-VLOOKUP(A27,depo1!F$4:G$64,2,FALSE)</f>
        <v>#N/A</v>
      </c>
      <c r="D27" s="30" t="e">
        <f t="shared" ca="1" si="4"/>
        <v>#N/A</v>
      </c>
      <c r="E27" s="12" t="e">
        <f>VLOOKUP(A27,Rajtlista!A$2:D$62,4)</f>
        <v>#N/A</v>
      </c>
      <c r="F27" s="3"/>
      <c r="G27" s="28" t="b">
        <f t="shared" ca="1" si="6"/>
        <v>0</v>
      </c>
      <c r="H27" s="28" t="e">
        <f t="shared" ca="1" si="3"/>
        <v>#N/A</v>
      </c>
      <c r="I27" s="23" t="e">
        <f>VLOOKUP(F27,Rajtlista!A$2:D$62,4)</f>
        <v>#N/A</v>
      </c>
    </row>
    <row r="28" spans="1:9" ht="14.25" customHeight="1" x14ac:dyDescent="0.3">
      <c r="A28" s="3"/>
      <c r="B28" s="17" t="b">
        <f t="shared" ca="1" si="5"/>
        <v>0</v>
      </c>
      <c r="C28" s="17" t="e">
        <f ca="1">B28-VLOOKUP(A28,depo1!F$4:G$64,2,FALSE)</f>
        <v>#N/A</v>
      </c>
      <c r="D28" s="30" t="e">
        <f t="shared" ca="1" si="4"/>
        <v>#N/A</v>
      </c>
      <c r="E28" s="12" t="e">
        <f>VLOOKUP(A28,Rajtlista!A$2:D$62,4)</f>
        <v>#N/A</v>
      </c>
      <c r="F28" s="3"/>
      <c r="G28" s="28" t="b">
        <f t="shared" ca="1" si="6"/>
        <v>0</v>
      </c>
      <c r="H28" s="28" t="e">
        <f t="shared" ca="1" si="3"/>
        <v>#N/A</v>
      </c>
      <c r="I28" s="23" t="e">
        <f>VLOOKUP(F28,Rajtlista!A$2:D$62,4)</f>
        <v>#N/A</v>
      </c>
    </row>
    <row r="29" spans="1:9" ht="14.25" customHeight="1" x14ac:dyDescent="0.3">
      <c r="A29" s="3"/>
      <c r="B29" s="17" t="b">
        <f t="shared" ca="1" si="5"/>
        <v>0</v>
      </c>
      <c r="C29" s="17" t="e">
        <f ca="1">B29-VLOOKUP(A29,depo1!F$4:G$64,2,FALSE)</f>
        <v>#N/A</v>
      </c>
      <c r="D29" s="30" t="e">
        <f t="shared" ca="1" si="4"/>
        <v>#N/A</v>
      </c>
      <c r="E29" s="12" t="e">
        <f>VLOOKUP(A29,Rajtlista!A$2:D$62,4)</f>
        <v>#N/A</v>
      </c>
      <c r="F29" s="3"/>
      <c r="G29" s="28" t="b">
        <f t="shared" ca="1" si="6"/>
        <v>0</v>
      </c>
      <c r="H29" s="28" t="e">
        <f t="shared" ca="1" si="3"/>
        <v>#N/A</v>
      </c>
      <c r="I29" s="23" t="e">
        <f>VLOOKUP(F29,Rajtlista!A$2:D$62,4)</f>
        <v>#N/A</v>
      </c>
    </row>
    <row r="30" spans="1:9" ht="14.25" customHeight="1" x14ac:dyDescent="0.3">
      <c r="A30" s="3"/>
      <c r="B30" s="17" t="b">
        <f t="shared" ca="1" si="5"/>
        <v>0</v>
      </c>
      <c r="C30" s="17" t="e">
        <f ca="1">B30-VLOOKUP(A30,depo1!F$4:G$64,2,FALSE)</f>
        <v>#N/A</v>
      </c>
      <c r="D30" s="30" t="e">
        <f t="shared" ca="1" si="4"/>
        <v>#N/A</v>
      </c>
      <c r="E30" s="12" t="e">
        <f>VLOOKUP(A30,Rajtlista!A$2:D$62,4)</f>
        <v>#N/A</v>
      </c>
      <c r="F30" s="3"/>
      <c r="G30" s="28" t="b">
        <f t="shared" ca="1" si="6"/>
        <v>0</v>
      </c>
      <c r="H30" s="28" t="e">
        <f t="shared" ca="1" si="3"/>
        <v>#N/A</v>
      </c>
      <c r="I30" s="23" t="e">
        <f>VLOOKUP(F30,Rajtlista!A$2:D$62,4)</f>
        <v>#N/A</v>
      </c>
    </row>
    <row r="31" spans="1:9" ht="14.25" customHeight="1" x14ac:dyDescent="0.3">
      <c r="A31" s="3"/>
      <c r="B31" s="17" t="b">
        <f t="shared" ca="1" si="5"/>
        <v>0</v>
      </c>
      <c r="C31" s="17" t="e">
        <f ca="1">B31-VLOOKUP(A31,depo1!F$4:G$64,2,FALSE)</f>
        <v>#N/A</v>
      </c>
      <c r="D31" s="30" t="e">
        <f t="shared" ca="1" si="4"/>
        <v>#N/A</v>
      </c>
      <c r="E31" s="12" t="e">
        <f>VLOOKUP(A31,Rajtlista!A$2:D$62,4)</f>
        <v>#N/A</v>
      </c>
      <c r="F31" s="3"/>
      <c r="G31" s="28" t="b">
        <f t="shared" ca="1" si="6"/>
        <v>0</v>
      </c>
      <c r="H31" s="28" t="e">
        <f t="shared" ca="1" si="3"/>
        <v>#N/A</v>
      </c>
      <c r="I31" s="23" t="e">
        <f>VLOOKUP(F31,Rajtlista!A$2:D$62,4)</f>
        <v>#N/A</v>
      </c>
    </row>
    <row r="32" spans="1:9" ht="14.25" customHeight="1" x14ac:dyDescent="0.3">
      <c r="A32" s="3"/>
      <c r="B32" s="17" t="b">
        <f t="shared" ca="1" si="5"/>
        <v>0</v>
      </c>
      <c r="C32" s="17" t="e">
        <f ca="1">B32-VLOOKUP(A32,depo1!F$4:G$64,2,FALSE)</f>
        <v>#N/A</v>
      </c>
      <c r="D32" s="30" t="e">
        <f t="shared" ca="1" si="4"/>
        <v>#N/A</v>
      </c>
      <c r="E32" s="12" t="e">
        <f>VLOOKUP(A32,Rajtlista!A$2:D$62,4)</f>
        <v>#N/A</v>
      </c>
      <c r="F32" s="3"/>
      <c r="G32" s="28" t="b">
        <f t="shared" ca="1" si="6"/>
        <v>0</v>
      </c>
      <c r="H32" s="28" t="e">
        <f t="shared" ca="1" si="3"/>
        <v>#N/A</v>
      </c>
      <c r="I32" s="23" t="e">
        <f>VLOOKUP(F32,Rajtlista!A$2:D$62,4)</f>
        <v>#N/A</v>
      </c>
    </row>
    <row r="33" spans="1:9" ht="14.25" customHeight="1" x14ac:dyDescent="0.3">
      <c r="A33" s="3"/>
      <c r="B33" s="17" t="b">
        <f t="shared" ca="1" si="5"/>
        <v>0</v>
      </c>
      <c r="C33" s="17" t="e">
        <f ca="1">B33-VLOOKUP(A33,depo1!F$4:G$64,2,FALSE)</f>
        <v>#N/A</v>
      </c>
      <c r="D33" s="30" t="e">
        <f t="shared" ca="1" si="4"/>
        <v>#N/A</v>
      </c>
      <c r="E33" s="12" t="e">
        <f>VLOOKUP(A33,Rajtlista!A$2:D$62,4)</f>
        <v>#N/A</v>
      </c>
      <c r="F33" s="3"/>
      <c r="G33" s="28" t="b">
        <f t="shared" ca="1" si="6"/>
        <v>0</v>
      </c>
      <c r="H33" s="28" t="e">
        <f t="shared" ca="1" si="3"/>
        <v>#N/A</v>
      </c>
      <c r="I33" s="23" t="e">
        <f>VLOOKUP(F33,Rajtlista!A$2:D$62,4)</f>
        <v>#N/A</v>
      </c>
    </row>
    <row r="34" spans="1:9" ht="14.25" customHeight="1" x14ac:dyDescent="0.3">
      <c r="A34" s="3"/>
      <c r="B34" s="17" t="b">
        <f t="shared" ca="1" si="5"/>
        <v>0</v>
      </c>
      <c r="C34" s="17" t="e">
        <f ca="1">B34-VLOOKUP(A34,depo1!F$4:G$64,2,FALSE)</f>
        <v>#N/A</v>
      </c>
      <c r="D34" s="30" t="e">
        <f t="shared" ca="1" si="4"/>
        <v>#N/A</v>
      </c>
      <c r="E34" s="12" t="e">
        <f>VLOOKUP(A34,Rajtlista!A$2:D$62,4)</f>
        <v>#N/A</v>
      </c>
      <c r="F34" s="3"/>
      <c r="G34" s="28" t="b">
        <f t="shared" ca="1" si="6"/>
        <v>0</v>
      </c>
      <c r="H34" s="28" t="e">
        <f t="shared" ca="1" si="3"/>
        <v>#N/A</v>
      </c>
      <c r="I34" s="23" t="e">
        <f>VLOOKUP(F34,Rajtlista!A$2:D$62,4)</f>
        <v>#N/A</v>
      </c>
    </row>
    <row r="35" spans="1:9" ht="14.25" customHeight="1" x14ac:dyDescent="0.3">
      <c r="A35" s="3"/>
      <c r="B35" s="17" t="b">
        <f t="shared" ca="1" si="5"/>
        <v>0</v>
      </c>
      <c r="C35" s="17" t="e">
        <f ca="1">B35-VLOOKUP(A35,depo1!F$4:G$64,2,FALSE)</f>
        <v>#N/A</v>
      </c>
      <c r="D35" s="30" t="e">
        <f t="shared" ca="1" si="4"/>
        <v>#N/A</v>
      </c>
      <c r="E35" s="12" t="e">
        <f>VLOOKUP(A35,Rajtlista!A$2:D$62,4)</f>
        <v>#N/A</v>
      </c>
      <c r="F35" s="3"/>
      <c r="G35" s="28" t="b">
        <f t="shared" ca="1" si="6"/>
        <v>0</v>
      </c>
      <c r="H35" s="28" t="e">
        <f t="shared" ca="1" si="3"/>
        <v>#N/A</v>
      </c>
      <c r="I35" s="23" t="e">
        <f>VLOOKUP(F35,Rajtlista!A$2:D$62,4)</f>
        <v>#N/A</v>
      </c>
    </row>
    <row r="36" spans="1:9" ht="14.25" customHeight="1" x14ac:dyDescent="0.3">
      <c r="A36" s="3"/>
      <c r="B36" s="17" t="b">
        <f t="shared" ca="1" si="5"/>
        <v>0</v>
      </c>
      <c r="C36" s="17" t="e">
        <f ca="1">B36-VLOOKUP(A36,depo1!F$4:G$64,2,FALSE)</f>
        <v>#N/A</v>
      </c>
      <c r="D36" s="30" t="e">
        <f t="shared" ca="1" si="4"/>
        <v>#N/A</v>
      </c>
      <c r="E36" s="12" t="e">
        <f>VLOOKUP(A36,Rajtlista!A$2:D$62,4)</f>
        <v>#N/A</v>
      </c>
      <c r="F36" s="3"/>
      <c r="G36" s="28" t="b">
        <f t="shared" ca="1" si="6"/>
        <v>0</v>
      </c>
      <c r="H36" s="28" t="e">
        <f t="shared" ca="1" si="3"/>
        <v>#N/A</v>
      </c>
      <c r="I36" s="23" t="e">
        <f>VLOOKUP(F36,Rajtlista!A$2:D$62,4)</f>
        <v>#N/A</v>
      </c>
    </row>
    <row r="37" spans="1:9" ht="14.25" customHeight="1" x14ac:dyDescent="0.3">
      <c r="A37" s="3"/>
      <c r="B37" s="17" t="b">
        <f t="shared" ca="1" si="5"/>
        <v>0</v>
      </c>
      <c r="C37" s="17" t="e">
        <f ca="1">B37-VLOOKUP(A37,depo1!F$4:G$64,2,FALSE)</f>
        <v>#N/A</v>
      </c>
      <c r="D37" s="30" t="e">
        <f t="shared" ca="1" si="4"/>
        <v>#N/A</v>
      </c>
      <c r="E37" s="12" t="e">
        <f>VLOOKUP(A37,Rajtlista!A$2:D$62,4)</f>
        <v>#N/A</v>
      </c>
      <c r="F37" s="3"/>
      <c r="G37" s="28" t="b">
        <f t="shared" ca="1" si="6"/>
        <v>0</v>
      </c>
      <c r="H37" s="28" t="e">
        <f t="shared" ca="1" si="3"/>
        <v>#N/A</v>
      </c>
      <c r="I37" s="23" t="e">
        <f>VLOOKUP(F37,Rajtlista!A$2:D$62,4)</f>
        <v>#N/A</v>
      </c>
    </row>
    <row r="38" spans="1:9" ht="14.25" customHeight="1" x14ac:dyDescent="0.3">
      <c r="A38" s="3"/>
      <c r="B38" s="17" t="b">
        <f t="shared" ca="1" si="5"/>
        <v>0</v>
      </c>
      <c r="C38" s="17" t="e">
        <f ca="1">B38-VLOOKUP(A38,depo1!F$4:G$64,2,FALSE)</f>
        <v>#N/A</v>
      </c>
      <c r="D38" s="30" t="e">
        <f t="shared" ca="1" si="4"/>
        <v>#N/A</v>
      </c>
      <c r="E38" s="12" t="e">
        <f>VLOOKUP(A38,Rajtlista!A$2:D$62,4)</f>
        <v>#N/A</v>
      </c>
      <c r="F38" s="3"/>
      <c r="G38" s="28" t="b">
        <f t="shared" ca="1" si="6"/>
        <v>0</v>
      </c>
      <c r="H38" s="28" t="e">
        <f t="shared" ca="1" si="3"/>
        <v>#N/A</v>
      </c>
      <c r="I38" s="23" t="e">
        <f>VLOOKUP(F38,Rajtlista!A$2:D$62,4)</f>
        <v>#N/A</v>
      </c>
    </row>
    <row r="39" spans="1:9" ht="14.25" customHeight="1" x14ac:dyDescent="0.3">
      <c r="A39" s="3"/>
      <c r="B39" s="17" t="b">
        <f t="shared" ca="1" si="5"/>
        <v>0</v>
      </c>
      <c r="C39" s="17" t="e">
        <f ca="1">B39-VLOOKUP(A39,depo1!F$4:G$64,2,FALSE)</f>
        <v>#N/A</v>
      </c>
      <c r="D39" s="30" t="e">
        <f t="shared" ca="1" si="4"/>
        <v>#N/A</v>
      </c>
      <c r="E39" s="12" t="e">
        <f>VLOOKUP(A39,Rajtlista!A$2:D$62,4)</f>
        <v>#N/A</v>
      </c>
      <c r="F39" s="3"/>
      <c r="G39" s="28" t="b">
        <f t="shared" ca="1" si="6"/>
        <v>0</v>
      </c>
      <c r="H39" s="28" t="e">
        <f t="shared" ca="1" si="3"/>
        <v>#N/A</v>
      </c>
      <c r="I39" s="23" t="e">
        <f>VLOOKUP(F39,Rajtlista!A$2:D$62,4)</f>
        <v>#N/A</v>
      </c>
    </row>
    <row r="40" spans="1:9" ht="14.25" customHeight="1" x14ac:dyDescent="0.3">
      <c r="A40" s="3"/>
      <c r="B40" s="17" t="b">
        <f t="shared" ca="1" si="5"/>
        <v>0</v>
      </c>
      <c r="C40" s="17" t="e">
        <f ca="1">B40-VLOOKUP(A40,depo1!F$4:G$64,2,FALSE)</f>
        <v>#N/A</v>
      </c>
      <c r="D40" s="30" t="e">
        <f t="shared" ca="1" si="4"/>
        <v>#N/A</v>
      </c>
      <c r="E40" s="12" t="e">
        <f>VLOOKUP(A40,Rajtlista!A$2:D$62,4)</f>
        <v>#N/A</v>
      </c>
      <c r="F40" s="3"/>
      <c r="G40" s="28" t="b">
        <f t="shared" ca="1" si="6"/>
        <v>0</v>
      </c>
      <c r="H40" s="28" t="e">
        <f t="shared" ca="1" si="3"/>
        <v>#N/A</v>
      </c>
      <c r="I40" s="23" t="e">
        <f>VLOOKUP(F40,Rajtlista!A$2:D$62,4)</f>
        <v>#N/A</v>
      </c>
    </row>
    <row r="41" spans="1:9" ht="14.25" customHeight="1" x14ac:dyDescent="0.3">
      <c r="A41" s="3"/>
      <c r="B41" s="17" t="b">
        <f t="shared" ca="1" si="5"/>
        <v>0</v>
      </c>
      <c r="C41" s="17" t="e">
        <f ca="1">B41-VLOOKUP(A41,depo1!F$4:G$64,2,FALSE)</f>
        <v>#N/A</v>
      </c>
      <c r="D41" s="30" t="e">
        <f t="shared" ca="1" si="4"/>
        <v>#N/A</v>
      </c>
      <c r="E41" s="12" t="e">
        <f>VLOOKUP(A41,Rajtlista!A$2:D$62,4)</f>
        <v>#N/A</v>
      </c>
      <c r="F41" s="3"/>
      <c r="G41" s="28" t="b">
        <f t="shared" ca="1" si="6"/>
        <v>0</v>
      </c>
      <c r="H41" s="28" t="e">
        <f t="shared" ca="1" si="3"/>
        <v>#N/A</v>
      </c>
      <c r="I41" s="23" t="e">
        <f>VLOOKUP(F41,Rajtlista!A$2:D$62,4)</f>
        <v>#N/A</v>
      </c>
    </row>
    <row r="42" spans="1:9" ht="14.25" customHeight="1" x14ac:dyDescent="0.3">
      <c r="A42" s="3"/>
      <c r="B42" s="17" t="b">
        <f t="shared" ca="1" si="5"/>
        <v>0</v>
      </c>
      <c r="C42" s="17" t="e">
        <f ca="1">B42-VLOOKUP(A42,depo1!F$4:G$64,2,FALSE)</f>
        <v>#N/A</v>
      </c>
      <c r="D42" s="30" t="e">
        <f t="shared" ca="1" si="4"/>
        <v>#N/A</v>
      </c>
      <c r="E42" s="12" t="e">
        <f>VLOOKUP(A42,Rajtlista!A$2:D$62,4)</f>
        <v>#N/A</v>
      </c>
      <c r="F42" s="3"/>
      <c r="G42" s="28" t="b">
        <f t="shared" ca="1" si="6"/>
        <v>0</v>
      </c>
      <c r="H42" s="28" t="e">
        <f t="shared" ca="1" si="3"/>
        <v>#N/A</v>
      </c>
      <c r="I42" s="23" t="e">
        <f>VLOOKUP(F42,Rajtlista!A$2:D$62,4)</f>
        <v>#N/A</v>
      </c>
    </row>
    <row r="43" spans="1:9" ht="14.25" customHeight="1" x14ac:dyDescent="0.3">
      <c r="A43" s="3"/>
      <c r="B43" s="17" t="b">
        <f t="shared" ca="1" si="5"/>
        <v>0</v>
      </c>
      <c r="C43" s="17" t="e">
        <f ca="1">B43-VLOOKUP(A43,depo1!F$4:G$64,2,FALSE)</f>
        <v>#N/A</v>
      </c>
      <c r="D43" s="30" t="e">
        <f t="shared" ca="1" si="4"/>
        <v>#N/A</v>
      </c>
      <c r="E43" s="12" t="e">
        <f>VLOOKUP(A43,Rajtlista!A$2:D$62,4)</f>
        <v>#N/A</v>
      </c>
      <c r="F43" s="3"/>
      <c r="G43" s="28" t="b">
        <f t="shared" ca="1" si="6"/>
        <v>0</v>
      </c>
      <c r="H43" s="28" t="e">
        <f t="shared" ca="1" si="3"/>
        <v>#N/A</v>
      </c>
      <c r="I43" s="23" t="e">
        <f>VLOOKUP(F43,Rajtlista!A$2:D$62,4)</f>
        <v>#N/A</v>
      </c>
    </row>
    <row r="44" spans="1:9" ht="14.25" customHeight="1" x14ac:dyDescent="0.3">
      <c r="A44" s="3"/>
      <c r="B44" s="17" t="b">
        <f t="shared" ca="1" si="5"/>
        <v>0</v>
      </c>
      <c r="C44" s="17" t="e">
        <f ca="1">B44-VLOOKUP(A44,depo1!F$4:G$64,2,FALSE)</f>
        <v>#N/A</v>
      </c>
      <c r="D44" s="30" t="e">
        <f t="shared" ca="1" si="4"/>
        <v>#N/A</v>
      </c>
      <c r="E44" s="12" t="e">
        <f>VLOOKUP(A44,Rajtlista!A$2:D$62,4)</f>
        <v>#N/A</v>
      </c>
      <c r="F44" s="3"/>
      <c r="G44" s="28" t="b">
        <f t="shared" ca="1" si="6"/>
        <v>0</v>
      </c>
      <c r="H44" s="28" t="e">
        <f t="shared" ca="1" si="3"/>
        <v>#N/A</v>
      </c>
      <c r="I44" s="23" t="e">
        <f>VLOOKUP(F44,Rajtlista!A$2:D$62,4)</f>
        <v>#N/A</v>
      </c>
    </row>
    <row r="45" spans="1:9" ht="14.25" customHeight="1" x14ac:dyDescent="0.3">
      <c r="A45" s="3"/>
      <c r="B45" s="17" t="b">
        <f t="shared" ca="1" si="5"/>
        <v>0</v>
      </c>
      <c r="C45" s="17" t="e">
        <f ca="1">B45-VLOOKUP(A45,depo1!F$4:G$64,2,FALSE)</f>
        <v>#N/A</v>
      </c>
      <c r="D45" s="30" t="e">
        <f t="shared" ca="1" si="4"/>
        <v>#N/A</v>
      </c>
      <c r="E45" s="12" t="e">
        <f>VLOOKUP(A45,Rajtlista!A$2:D$62,4)</f>
        <v>#N/A</v>
      </c>
      <c r="F45" s="3"/>
      <c r="G45" s="28" t="b">
        <f t="shared" ca="1" si="6"/>
        <v>0</v>
      </c>
      <c r="H45" s="28" t="e">
        <f t="shared" ca="1" si="3"/>
        <v>#N/A</v>
      </c>
      <c r="I45" s="23" t="e">
        <f>VLOOKUP(F45,Rajtlista!A$2:D$62,4)</f>
        <v>#N/A</v>
      </c>
    </row>
    <row r="46" spans="1:9" ht="14.25" customHeight="1" x14ac:dyDescent="0.3">
      <c r="A46" s="3"/>
      <c r="B46" s="17" t="b">
        <f t="shared" ca="1" si="5"/>
        <v>0</v>
      </c>
      <c r="C46" s="17" t="e">
        <f ca="1">B46-VLOOKUP(A46,depo1!F$4:G$64,2,FALSE)</f>
        <v>#N/A</v>
      </c>
      <c r="D46" s="30" t="e">
        <f t="shared" ca="1" si="4"/>
        <v>#N/A</v>
      </c>
      <c r="E46" s="12" t="e">
        <f>VLOOKUP(A46,Rajtlista!A$2:D$62,4)</f>
        <v>#N/A</v>
      </c>
      <c r="F46" s="3"/>
      <c r="G46" s="28" t="b">
        <f t="shared" ca="1" si="6"/>
        <v>0</v>
      </c>
      <c r="H46" s="28" t="e">
        <f t="shared" ca="1" si="3"/>
        <v>#N/A</v>
      </c>
      <c r="I46" s="23" t="e">
        <f>VLOOKUP(F46,Rajtlista!A$2:D$62,4)</f>
        <v>#N/A</v>
      </c>
    </row>
    <row r="47" spans="1:9" ht="14.25" customHeight="1" x14ac:dyDescent="0.3">
      <c r="A47" s="3"/>
      <c r="B47" s="17" t="b">
        <f t="shared" ca="1" si="5"/>
        <v>0</v>
      </c>
      <c r="C47" s="17" t="e">
        <f ca="1">B47-VLOOKUP(A47,depo1!F$4:G$64,2,FALSE)</f>
        <v>#N/A</v>
      </c>
      <c r="D47" s="30" t="e">
        <f t="shared" ca="1" si="4"/>
        <v>#N/A</v>
      </c>
      <c r="E47" s="12" t="e">
        <f>VLOOKUP(A47,Rajtlista!A$2:D$62,4)</f>
        <v>#N/A</v>
      </c>
      <c r="F47" s="3"/>
      <c r="G47" s="28" t="b">
        <f t="shared" ca="1" si="6"/>
        <v>0</v>
      </c>
      <c r="H47" s="28" t="e">
        <f t="shared" ca="1" si="3"/>
        <v>#N/A</v>
      </c>
      <c r="I47" s="23" t="e">
        <f>VLOOKUP(F47,Rajtlista!A$2:D$62,4)</f>
        <v>#N/A</v>
      </c>
    </row>
    <row r="48" spans="1:9" ht="14.25" customHeight="1" x14ac:dyDescent="0.3">
      <c r="A48" s="3"/>
      <c r="B48" s="17" t="b">
        <f t="shared" ca="1" si="5"/>
        <v>0</v>
      </c>
      <c r="C48" s="17" t="e">
        <f ca="1">B48-VLOOKUP(A48,depo1!F$4:G$64,2,FALSE)</f>
        <v>#N/A</v>
      </c>
      <c r="D48" s="30" t="e">
        <f t="shared" ca="1" si="4"/>
        <v>#N/A</v>
      </c>
      <c r="E48" s="12" t="e">
        <f>VLOOKUP(A48,Rajtlista!A$2:D$62,4)</f>
        <v>#N/A</v>
      </c>
      <c r="F48" s="3"/>
      <c r="G48" s="28" t="b">
        <f t="shared" ca="1" si="6"/>
        <v>0</v>
      </c>
      <c r="H48" s="28" t="e">
        <f t="shared" ca="1" si="3"/>
        <v>#N/A</v>
      </c>
      <c r="I48" s="23" t="e">
        <f>VLOOKUP(F48,Rajtlista!A$2:D$62,4)</f>
        <v>#N/A</v>
      </c>
    </row>
    <row r="49" spans="1:9" ht="14.25" customHeight="1" x14ac:dyDescent="0.3">
      <c r="A49" s="3"/>
      <c r="B49" s="17" t="b">
        <f t="shared" ca="1" si="5"/>
        <v>0</v>
      </c>
      <c r="C49" s="17" t="e">
        <f ca="1">B49-VLOOKUP(A49,depo1!F$4:G$64,2,FALSE)</f>
        <v>#N/A</v>
      </c>
      <c r="D49" s="30" t="e">
        <f t="shared" ca="1" si="4"/>
        <v>#N/A</v>
      </c>
      <c r="E49" s="12" t="e">
        <f>VLOOKUP(A49,Rajtlista!A$2:D$62,4)</f>
        <v>#N/A</v>
      </c>
      <c r="F49" s="3"/>
      <c r="G49" s="28" t="b">
        <f t="shared" ca="1" si="6"/>
        <v>0</v>
      </c>
      <c r="H49" s="28" t="e">
        <f t="shared" ca="1" si="3"/>
        <v>#N/A</v>
      </c>
      <c r="I49" s="23" t="e">
        <f>VLOOKUP(F49,Rajtlista!A$2:D$62,4)</f>
        <v>#N/A</v>
      </c>
    </row>
    <row r="50" spans="1:9" ht="14.25" customHeight="1" x14ac:dyDescent="0.3">
      <c r="A50" s="3"/>
      <c r="B50" s="17" t="b">
        <f t="shared" ca="1" si="5"/>
        <v>0</v>
      </c>
      <c r="C50" s="17" t="e">
        <f ca="1">B50-VLOOKUP(A50,depo1!F$4:G$64,2,FALSE)</f>
        <v>#N/A</v>
      </c>
      <c r="D50" s="30" t="e">
        <f t="shared" ca="1" si="4"/>
        <v>#N/A</v>
      </c>
      <c r="E50" s="12" t="e">
        <f>VLOOKUP(A50,Rajtlista!A$2:D$62,4)</f>
        <v>#N/A</v>
      </c>
      <c r="F50" s="3"/>
      <c r="G50" s="28" t="b">
        <f t="shared" ca="1" si="6"/>
        <v>0</v>
      </c>
      <c r="H50" s="28" t="e">
        <f t="shared" ca="1" si="3"/>
        <v>#N/A</v>
      </c>
      <c r="I50" s="23" t="e">
        <f>VLOOKUP(F50,Rajtlista!A$2:D$62,4)</f>
        <v>#N/A</v>
      </c>
    </row>
    <row r="51" spans="1:9" ht="14.25" customHeight="1" x14ac:dyDescent="0.3">
      <c r="A51" s="3"/>
      <c r="B51" s="17" t="b">
        <f t="shared" ca="1" si="5"/>
        <v>0</v>
      </c>
      <c r="C51" s="17" t="e">
        <f ca="1">B51-VLOOKUP(A51,depo1!F$4:G$64,2,FALSE)</f>
        <v>#N/A</v>
      </c>
      <c r="D51" s="30" t="e">
        <f t="shared" ca="1" si="4"/>
        <v>#N/A</v>
      </c>
      <c r="E51" s="12" t="e">
        <f>VLOOKUP(A51,Rajtlista!A$2:D$62,4)</f>
        <v>#N/A</v>
      </c>
      <c r="F51" s="3"/>
      <c r="G51" s="28" t="b">
        <f t="shared" ca="1" si="6"/>
        <v>0</v>
      </c>
      <c r="H51" s="28" t="e">
        <f t="shared" ca="1" si="3"/>
        <v>#N/A</v>
      </c>
      <c r="I51" s="23" t="e">
        <f>VLOOKUP(F51,Rajtlista!A$2:D$62,4)</f>
        <v>#N/A</v>
      </c>
    </row>
    <row r="52" spans="1:9" ht="14.25" customHeight="1" x14ac:dyDescent="0.3">
      <c r="A52" s="3"/>
      <c r="B52" s="17" t="b">
        <f t="shared" ca="1" si="5"/>
        <v>0</v>
      </c>
      <c r="C52" s="17" t="e">
        <f ca="1">B52-VLOOKUP(A52,depo1!F$4:G$64,2,FALSE)</f>
        <v>#N/A</v>
      </c>
      <c r="D52" s="30" t="e">
        <f t="shared" ca="1" si="4"/>
        <v>#N/A</v>
      </c>
      <c r="E52" s="12" t="e">
        <f>VLOOKUP(A52,Rajtlista!A$2:D$62,4)</f>
        <v>#N/A</v>
      </c>
      <c r="F52" s="3"/>
      <c r="G52" s="28" t="b">
        <f t="shared" ca="1" si="6"/>
        <v>0</v>
      </c>
      <c r="H52" s="28" t="e">
        <f t="shared" ca="1" si="3"/>
        <v>#N/A</v>
      </c>
      <c r="I52" s="23" t="e">
        <f>VLOOKUP(F52,Rajtlista!A$2:D$62,4)</f>
        <v>#N/A</v>
      </c>
    </row>
    <row r="53" spans="1:9" ht="14.25" customHeight="1" x14ac:dyDescent="0.3">
      <c r="A53" s="3"/>
      <c r="B53" s="17" t="b">
        <f t="shared" ca="1" si="5"/>
        <v>0</v>
      </c>
      <c r="C53" s="17" t="e">
        <f ca="1">B53-VLOOKUP(A53,depo1!F$4:G$64,2,FALSE)</f>
        <v>#N/A</v>
      </c>
      <c r="D53" s="30" t="e">
        <f t="shared" ca="1" si="4"/>
        <v>#N/A</v>
      </c>
      <c r="E53" s="12" t="e">
        <f>VLOOKUP(A53,Rajtlista!A$2:D$62,4)</f>
        <v>#N/A</v>
      </c>
      <c r="F53" s="3"/>
      <c r="G53" s="28" t="b">
        <f t="shared" ca="1" si="6"/>
        <v>0</v>
      </c>
      <c r="H53" s="28" t="e">
        <f t="shared" ca="1" si="3"/>
        <v>#N/A</v>
      </c>
      <c r="I53" s="23" t="e">
        <f>VLOOKUP(F53,Rajtlista!A$2:D$62,4)</f>
        <v>#N/A</v>
      </c>
    </row>
    <row r="54" spans="1:9" ht="14.25" customHeight="1" x14ac:dyDescent="0.3">
      <c r="A54" s="3"/>
      <c r="B54" s="17" t="b">
        <f t="shared" ca="1" si="5"/>
        <v>0</v>
      </c>
      <c r="C54" s="17" t="e">
        <f ca="1">B54-VLOOKUP(A54,depo1!F$4:G$64,2,FALSE)</f>
        <v>#N/A</v>
      </c>
      <c r="D54" s="30" t="e">
        <f t="shared" ca="1" si="4"/>
        <v>#N/A</v>
      </c>
      <c r="E54" s="12" t="e">
        <f>VLOOKUP(A54,Rajtlista!A$2:D$62,4)</f>
        <v>#N/A</v>
      </c>
      <c r="F54" s="3"/>
      <c r="G54" s="28" t="b">
        <f t="shared" ca="1" si="6"/>
        <v>0</v>
      </c>
      <c r="H54" s="28" t="e">
        <f t="shared" ca="1" si="3"/>
        <v>#N/A</v>
      </c>
      <c r="I54" s="23" t="e">
        <f>VLOOKUP(F54,Rajtlista!A$2:D$62,4)</f>
        <v>#N/A</v>
      </c>
    </row>
    <row r="55" spans="1:9" ht="14.25" customHeight="1" x14ac:dyDescent="0.3">
      <c r="A55" s="3"/>
      <c r="B55" s="17" t="b">
        <f t="shared" ca="1" si="5"/>
        <v>0</v>
      </c>
      <c r="C55" s="17" t="e">
        <f ca="1">B55-VLOOKUP(A55,depo1!F$4:G$64,2,FALSE)</f>
        <v>#N/A</v>
      </c>
      <c r="D55" s="30" t="e">
        <f t="shared" ca="1" si="4"/>
        <v>#N/A</v>
      </c>
      <c r="E55" s="12" t="e">
        <f>VLOOKUP(A55,Rajtlista!A$2:D$62,4)</f>
        <v>#N/A</v>
      </c>
      <c r="F55" s="3"/>
      <c r="G55" s="28" t="b">
        <f t="shared" ca="1" si="6"/>
        <v>0</v>
      </c>
      <c r="H55" s="28" t="e">
        <f t="shared" ca="1" si="3"/>
        <v>#N/A</v>
      </c>
      <c r="I55" s="23" t="e">
        <f>VLOOKUP(F55,Rajtlista!A$2:D$62,4)</f>
        <v>#N/A</v>
      </c>
    </row>
    <row r="56" spans="1:9" ht="14.25" customHeight="1" x14ac:dyDescent="0.3">
      <c r="A56" s="3"/>
      <c r="B56" s="17" t="b">
        <f t="shared" ca="1" si="5"/>
        <v>0</v>
      </c>
      <c r="C56" s="17" t="e">
        <f ca="1">B56-VLOOKUP(A56,depo1!F$4:G$64,2,FALSE)</f>
        <v>#N/A</v>
      </c>
      <c r="D56" s="30" t="e">
        <f t="shared" ca="1" si="4"/>
        <v>#N/A</v>
      </c>
      <c r="E56" s="12" t="e">
        <f>VLOOKUP(A56,Rajtlista!A$2:D$62,4)</f>
        <v>#N/A</v>
      </c>
      <c r="F56" s="3"/>
      <c r="G56" s="28" t="b">
        <f t="shared" ca="1" si="6"/>
        <v>0</v>
      </c>
      <c r="H56" s="28" t="e">
        <f t="shared" ca="1" si="3"/>
        <v>#N/A</v>
      </c>
      <c r="I56" s="23" t="e">
        <f>VLOOKUP(F56,Rajtlista!A$2:D$62,4)</f>
        <v>#N/A</v>
      </c>
    </row>
    <row r="57" spans="1:9" ht="14.25" customHeight="1" x14ac:dyDescent="0.3">
      <c r="A57" s="3"/>
      <c r="B57" s="17" t="b">
        <f t="shared" ca="1" si="5"/>
        <v>0</v>
      </c>
      <c r="C57" s="17" t="e">
        <f ca="1">B57-VLOOKUP(A57,depo1!F$4:G$64,2,FALSE)</f>
        <v>#N/A</v>
      </c>
      <c r="D57" s="30" t="e">
        <f t="shared" ca="1" si="4"/>
        <v>#N/A</v>
      </c>
      <c r="E57" s="12" t="e">
        <f>VLOOKUP(A57,Rajtlista!A$2:D$62,4)</f>
        <v>#N/A</v>
      </c>
      <c r="F57" s="3"/>
      <c r="G57" s="28" t="b">
        <f t="shared" ca="1" si="6"/>
        <v>0</v>
      </c>
      <c r="H57" s="28" t="e">
        <f t="shared" ca="1" si="3"/>
        <v>#N/A</v>
      </c>
      <c r="I57" s="23" t="e">
        <f>VLOOKUP(F57,Rajtlista!A$2:D$62,4)</f>
        <v>#N/A</v>
      </c>
    </row>
    <row r="58" spans="1:9" ht="14.25" customHeight="1" x14ac:dyDescent="0.3">
      <c r="A58" s="3"/>
      <c r="B58" s="17" t="b">
        <f t="shared" ca="1" si="5"/>
        <v>0</v>
      </c>
      <c r="C58" s="17" t="e">
        <f ca="1">B58-VLOOKUP(A58,depo1!F$4:G$64,2,FALSE)</f>
        <v>#N/A</v>
      </c>
      <c r="D58" s="30" t="e">
        <f t="shared" ca="1" si="4"/>
        <v>#N/A</v>
      </c>
      <c r="E58" s="12" t="e">
        <f>VLOOKUP(A58,Rajtlista!A$2:D$62,4)</f>
        <v>#N/A</v>
      </c>
      <c r="F58" s="3"/>
      <c r="G58" s="28" t="b">
        <f t="shared" ca="1" si="6"/>
        <v>0</v>
      </c>
      <c r="H58" s="28" t="e">
        <f t="shared" ca="1" si="3"/>
        <v>#N/A</v>
      </c>
      <c r="I58" s="23" t="e">
        <f>VLOOKUP(F58,Rajtlista!A$2:D$62,4)</f>
        <v>#N/A</v>
      </c>
    </row>
    <row r="59" spans="1:9" ht="14.25" customHeight="1" x14ac:dyDescent="0.3">
      <c r="A59" s="3"/>
      <c r="B59" s="17" t="b">
        <f t="shared" ca="1" si="5"/>
        <v>0</v>
      </c>
      <c r="C59" s="17" t="e">
        <f ca="1">B59-VLOOKUP(A59,depo1!F$4:G$64,2,FALSE)</f>
        <v>#N/A</v>
      </c>
      <c r="D59" s="30" t="e">
        <f t="shared" ca="1" si="4"/>
        <v>#N/A</v>
      </c>
      <c r="E59" s="12" t="e">
        <f>VLOOKUP(A59,Rajtlista!A$2:D$62,4)</f>
        <v>#N/A</v>
      </c>
      <c r="F59" s="3"/>
      <c r="G59" s="28" t="b">
        <f t="shared" ca="1" si="6"/>
        <v>0</v>
      </c>
      <c r="H59" s="28" t="e">
        <f t="shared" ca="1" si="3"/>
        <v>#N/A</v>
      </c>
      <c r="I59" s="23" t="e">
        <f>VLOOKUP(F59,Rajtlista!A$2:D$62,4)</f>
        <v>#N/A</v>
      </c>
    </row>
    <row r="60" spans="1:9" ht="14.25" customHeight="1" x14ac:dyDescent="0.3">
      <c r="A60" s="3"/>
      <c r="B60" s="17" t="b">
        <f t="shared" ca="1" si="5"/>
        <v>0</v>
      </c>
      <c r="C60" s="17" t="e">
        <f ca="1">B60-VLOOKUP(A60,depo1!F$4:G$64,2,FALSE)</f>
        <v>#N/A</v>
      </c>
      <c r="D60" s="30" t="e">
        <f t="shared" ca="1" si="4"/>
        <v>#N/A</v>
      </c>
      <c r="E60" s="12" t="e">
        <f>VLOOKUP(A60,Rajtlista!A$2:D$62,4)</f>
        <v>#N/A</v>
      </c>
      <c r="F60" s="3"/>
      <c r="G60" s="28" t="b">
        <f t="shared" ca="1" si="6"/>
        <v>0</v>
      </c>
      <c r="H60" s="28" t="e">
        <f t="shared" ca="1" si="3"/>
        <v>#N/A</v>
      </c>
      <c r="I60" s="23" t="e">
        <f>VLOOKUP(F60,Rajtlista!A$2:D$62,4)</f>
        <v>#N/A</v>
      </c>
    </row>
    <row r="61" spans="1:9" ht="14.25" customHeight="1" x14ac:dyDescent="0.3">
      <c r="A61" s="3"/>
      <c r="B61" s="17" t="b">
        <f t="shared" ca="1" si="5"/>
        <v>0</v>
      </c>
      <c r="C61" s="17" t="e">
        <f ca="1">B61-VLOOKUP(A61,depo1!F$4:G$64,2,FALSE)</f>
        <v>#N/A</v>
      </c>
      <c r="D61" s="30" t="e">
        <f t="shared" ca="1" si="4"/>
        <v>#N/A</v>
      </c>
      <c r="E61" s="12" t="e">
        <f>VLOOKUP(A61,Rajtlista!A$2:D$62,4)</f>
        <v>#N/A</v>
      </c>
      <c r="F61" s="3"/>
      <c r="G61" s="28" t="b">
        <f t="shared" ca="1" si="6"/>
        <v>0</v>
      </c>
      <c r="H61" s="28" t="e">
        <f t="shared" ca="1" si="3"/>
        <v>#N/A</v>
      </c>
      <c r="I61" s="23" t="e">
        <f>VLOOKUP(F61,Rajtlista!A$2:D$62,4)</f>
        <v>#N/A</v>
      </c>
    </row>
    <row r="62" spans="1:9" ht="14.25" customHeight="1" x14ac:dyDescent="0.3">
      <c r="A62" s="3"/>
      <c r="B62" s="17" t="b">
        <f t="shared" ca="1" si="5"/>
        <v>0</v>
      </c>
      <c r="C62" s="17" t="e">
        <f ca="1">B62-VLOOKUP(A62,depo1!F$4:G$64,2,FALSE)</f>
        <v>#N/A</v>
      </c>
      <c r="D62" s="30" t="e">
        <f t="shared" ca="1" si="4"/>
        <v>#N/A</v>
      </c>
      <c r="E62" s="12" t="e">
        <f>VLOOKUP(A62,Rajtlista!A$2:D$62,4)</f>
        <v>#N/A</v>
      </c>
      <c r="F62" s="3"/>
      <c r="G62" s="28" t="b">
        <f t="shared" ca="1" si="6"/>
        <v>0</v>
      </c>
      <c r="H62" s="28" t="e">
        <f t="shared" ca="1" si="3"/>
        <v>#N/A</v>
      </c>
      <c r="I62" s="23" t="e">
        <f>VLOOKUP(F62,Rajtlista!A$2:D$62,4)</f>
        <v>#N/A</v>
      </c>
    </row>
    <row r="63" spans="1:9" ht="14.25" customHeight="1" x14ac:dyDescent="0.3">
      <c r="A63" s="3"/>
      <c r="B63" s="17" t="b">
        <f t="shared" ca="1" si="5"/>
        <v>0</v>
      </c>
      <c r="C63" s="17" t="e">
        <f ca="1">B63-VLOOKUP(A63,depo1!F$4:G$64,2,FALSE)</f>
        <v>#N/A</v>
      </c>
      <c r="D63" s="30" t="e">
        <f t="shared" ca="1" si="4"/>
        <v>#N/A</v>
      </c>
      <c r="E63" s="12" t="e">
        <f>VLOOKUP(A63,Rajtlista!A$2:D$62,4)</f>
        <v>#N/A</v>
      </c>
      <c r="F63" s="3"/>
      <c r="G63" s="28" t="b">
        <f t="shared" ca="1" si="6"/>
        <v>0</v>
      </c>
      <c r="H63" s="28" t="e">
        <f t="shared" ca="1" si="3"/>
        <v>#N/A</v>
      </c>
      <c r="I63" s="23" t="e">
        <f>VLOOKUP(F63,Rajtlista!A$2:D$62,4)</f>
        <v>#N/A</v>
      </c>
    </row>
    <row r="64" spans="1:9" ht="14.25" customHeight="1" x14ac:dyDescent="0.3">
      <c r="A64" s="3"/>
      <c r="B64" s="17" t="b">
        <f t="shared" ca="1" si="5"/>
        <v>0</v>
      </c>
      <c r="C64" s="17" t="e">
        <f ca="1">B64-VLOOKUP(A64,depo1!F$4:G$64,2,FALSE)</f>
        <v>#N/A</v>
      </c>
      <c r="D64" s="30" t="e">
        <f t="shared" ca="1" si="4"/>
        <v>#N/A</v>
      </c>
      <c r="E64" s="12" t="e">
        <f>VLOOKUP(A64,Rajtlista!A$2:D$62,4)</f>
        <v>#N/A</v>
      </c>
      <c r="F64" s="3"/>
      <c r="G64" s="28" t="b">
        <f t="shared" ca="1" si="6"/>
        <v>0</v>
      </c>
      <c r="H64" s="28" t="e">
        <f t="shared" ca="1" si="3"/>
        <v>#N/A</v>
      </c>
      <c r="I64" s="23" t="e">
        <f>VLOOKUP(F64,Rajtlista!A$2:D$62,4)</f>
        <v>#N/A</v>
      </c>
    </row>
    <row r="65" ht="14.25" customHeight="1" x14ac:dyDescent="0.3"/>
    <row r="66" ht="14.25" customHeight="1" x14ac:dyDescent="0.3"/>
    <row r="67" ht="14.25" customHeight="1" x14ac:dyDescent="0.3"/>
    <row r="68" ht="14.25" customHeight="1" x14ac:dyDescent="0.3"/>
    <row r="69" ht="14.25" customHeight="1" x14ac:dyDescent="0.3"/>
    <row r="70" ht="14.25" customHeight="1" x14ac:dyDescent="0.3"/>
    <row r="71" ht="14.25" customHeight="1" x14ac:dyDescent="0.3"/>
    <row r="72" ht="14.25" customHeight="1" x14ac:dyDescent="0.3"/>
    <row r="73" ht="14.25" customHeight="1" x14ac:dyDescent="0.3"/>
    <row r="74" ht="14.25" customHeight="1" x14ac:dyDescent="0.3"/>
    <row r="75" ht="14.25" customHeight="1" x14ac:dyDescent="0.3"/>
    <row r="76" ht="14.25" customHeight="1" x14ac:dyDescent="0.3"/>
    <row r="77" ht="14.25" customHeight="1" x14ac:dyDescent="0.3"/>
    <row r="78" ht="14.25" customHeight="1" x14ac:dyDescent="0.3"/>
    <row r="79" ht="14.25" customHeight="1" x14ac:dyDescent="0.3"/>
    <row r="80" ht="14.25" customHeight="1" x14ac:dyDescent="0.3"/>
    <row r="81" ht="14.25" customHeight="1" x14ac:dyDescent="0.3"/>
    <row r="82" ht="14.25" customHeight="1" x14ac:dyDescent="0.3"/>
    <row r="83" ht="14.25" customHeight="1" x14ac:dyDescent="0.3"/>
    <row r="84" ht="14.25" customHeight="1" x14ac:dyDescent="0.3"/>
    <row r="85" ht="14.25" customHeight="1" x14ac:dyDescent="0.3"/>
    <row r="86" ht="14.25" customHeight="1" x14ac:dyDescent="0.3"/>
    <row r="87" ht="14.25" customHeight="1" x14ac:dyDescent="0.3"/>
    <row r="88" ht="14.25" customHeight="1" x14ac:dyDescent="0.3"/>
    <row r="89" ht="14.25" customHeight="1" x14ac:dyDescent="0.3"/>
    <row r="90" ht="14.25" customHeight="1" x14ac:dyDescent="0.3"/>
    <row r="91" ht="14.25" customHeight="1" x14ac:dyDescent="0.3"/>
    <row r="92" ht="14.25" customHeight="1" x14ac:dyDescent="0.3"/>
    <row r="93" ht="14.25" customHeight="1" x14ac:dyDescent="0.3"/>
    <row r="94" ht="14.25" customHeight="1" x14ac:dyDescent="0.3"/>
    <row r="95" ht="14.25" customHeight="1" x14ac:dyDescent="0.3"/>
    <row r="96" ht="14.25" customHeight="1" x14ac:dyDescent="0.3"/>
    <row r="97" ht="14.25" customHeight="1" x14ac:dyDescent="0.3"/>
    <row r="98" ht="14.25" customHeight="1" x14ac:dyDescent="0.3"/>
    <row r="99" ht="14.25" customHeight="1" x14ac:dyDescent="0.3"/>
    <row r="100" ht="14.25" customHeight="1" x14ac:dyDescent="0.3"/>
  </sheetData>
  <pageMargins left="0.7" right="0.7" top="0.75" bottom="0.75" header="0" footer="0"/>
  <pageSetup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0"/>
  <sheetViews>
    <sheetView workbookViewId="0">
      <selection activeCell="A8" sqref="A8"/>
    </sheetView>
  </sheetViews>
  <sheetFormatPr defaultColWidth="14.44140625" defaultRowHeight="15" customHeight="1" x14ac:dyDescent="0.3"/>
  <cols>
    <col min="1" max="1" width="13.33203125" style="2" bestFit="1" customWidth="1"/>
    <col min="2" max="2" width="8.109375" style="2" bestFit="1" customWidth="1"/>
    <col min="3" max="3" width="12" style="2" bestFit="1" customWidth="1"/>
    <col min="4" max="4" width="25.109375" style="2" bestFit="1" customWidth="1"/>
    <col min="5" max="5" width="10.33203125" style="2" bestFit="1" customWidth="1"/>
    <col min="6" max="6" width="13.6640625" style="2" bestFit="1" customWidth="1"/>
    <col min="7" max="11" width="8.6640625" style="2" customWidth="1"/>
    <col min="12" max="16384" width="14.44140625" style="2"/>
  </cols>
  <sheetData>
    <row r="1" spans="1:10" ht="14.25" customHeight="1" x14ac:dyDescent="0.3">
      <c r="A1" s="46" t="s">
        <v>30</v>
      </c>
      <c r="B1" s="31"/>
      <c r="C1" s="31"/>
      <c r="D1" s="31"/>
      <c r="E1" s="31"/>
      <c r="H1" s="47" t="str">
        <f>start!A1</f>
        <v>START</v>
      </c>
      <c r="I1" s="47">
        <f>start!B1</f>
        <v>0</v>
      </c>
      <c r="J1" s="48">
        <f ca="1">start!C1</f>
        <v>44073.382538541664</v>
      </c>
    </row>
    <row r="2" spans="1:10" ht="14.25" customHeight="1" x14ac:dyDescent="0.3">
      <c r="A2" s="31"/>
      <c r="B2" s="31"/>
      <c r="C2" s="31"/>
      <c r="D2" s="31"/>
      <c r="E2" s="31"/>
    </row>
    <row r="3" spans="1:10" ht="14.25" customHeight="1" x14ac:dyDescent="0.3">
      <c r="A3" s="44" t="s">
        <v>3</v>
      </c>
      <c r="B3" s="32" t="s">
        <v>4</v>
      </c>
      <c r="C3" s="32" t="s">
        <v>11</v>
      </c>
      <c r="D3" s="32" t="s">
        <v>12</v>
      </c>
      <c r="E3" s="32" t="s">
        <v>24</v>
      </c>
      <c r="F3" s="35" t="s">
        <v>13</v>
      </c>
    </row>
    <row r="4" spans="1:10" ht="14.25" customHeight="1" x14ac:dyDescent="0.3">
      <c r="A4" s="3">
        <v>6</v>
      </c>
      <c r="B4" s="33">
        <f t="shared" ref="B4:B24" ca="1" si="0">IF(ISBLANK(A4),FALSE,IF(B4=FALSE,NOW(),B4))</f>
        <v>44073.577843865743</v>
      </c>
      <c r="C4" s="33">
        <f ca="1">B4-VLOOKUP(A4,depo2!F$4:G$64,2,FALSE)</f>
        <v>7.5776851852424443E-2</v>
      </c>
      <c r="D4" s="34">
        <f t="shared" ref="D4:D64" ca="1" si="1">C4/(IF(E4="sprint",5.2,IF(E4="rövid",10.4,20.8)))</f>
        <v>3.6431178775204057E-3</v>
      </c>
      <c r="E4" s="17" t="str">
        <f>VLOOKUP(A4,Rajtlista!A$2:D$62,4)</f>
        <v>közép</v>
      </c>
      <c r="F4" s="36">
        <f ca="1">B4-start!C$1</f>
        <v>0.19530532407952705</v>
      </c>
    </row>
    <row r="5" spans="1:10" ht="14.25" customHeight="1" x14ac:dyDescent="0.3">
      <c r="A5" s="3">
        <v>5</v>
      </c>
      <c r="B5" s="33">
        <f t="shared" ca="1" si="0"/>
        <v>44073.599842939817</v>
      </c>
      <c r="C5" s="33">
        <f ca="1">B5-VLOOKUP(A5,depo2!F$4:G$64,2,FALSE)</f>
        <v>8.6412847223982681E-2</v>
      </c>
      <c r="D5" s="34">
        <f t="shared" ca="1" si="1"/>
        <v>4.1544638088453212E-3</v>
      </c>
      <c r="E5" s="17" t="str">
        <f>VLOOKUP(A5,Rajtlista!A$2:D$62,4)</f>
        <v>közép</v>
      </c>
      <c r="F5" s="36">
        <f ca="1">B5-start!C$1</f>
        <v>0.21730439815291902</v>
      </c>
    </row>
    <row r="6" spans="1:10" ht="14.25" customHeight="1" x14ac:dyDescent="0.3">
      <c r="A6" s="3">
        <v>2</v>
      </c>
      <c r="B6" s="33">
        <f t="shared" ca="1" si="0"/>
        <v>44073.631685069442</v>
      </c>
      <c r="C6" s="33">
        <f ca="1">B6-VLOOKUP(A6,depo2!F$4:G$64,2,FALSE)</f>
        <v>0.10935659721872071</v>
      </c>
      <c r="D6" s="34">
        <f t="shared" ca="1" si="1"/>
        <v>5.2575287124384954E-3</v>
      </c>
      <c r="E6" s="17" t="str">
        <f>VLOOKUP(A6,Rajtlista!A$2:D$62,4)</f>
        <v>közép</v>
      </c>
      <c r="F6" s="36">
        <f ca="1">B6-start!C$1</f>
        <v>0.24914652777806623</v>
      </c>
    </row>
    <row r="7" spans="1:10" ht="14.25" customHeight="1" x14ac:dyDescent="0.3">
      <c r="A7" s="3">
        <v>1</v>
      </c>
      <c r="B7" s="33">
        <f t="shared" ca="1" si="0"/>
        <v>44073.639643518516</v>
      </c>
      <c r="C7" s="33">
        <f ca="1">B7-VLOOKUP(A7,depo2!F$4:G$64,2,FALSE)</f>
        <v>9.7753587957413401E-2</v>
      </c>
      <c r="D7" s="34">
        <f t="shared" ca="1" si="1"/>
        <v>4.6996917287217979E-3</v>
      </c>
      <c r="E7" s="17" t="str">
        <f>VLOOKUP(A7,Rajtlista!A$2:D$62,4)</f>
        <v>közép</v>
      </c>
      <c r="F7" s="36">
        <f ca="1">B7-start!C$1</f>
        <v>0.2571049768521334</v>
      </c>
    </row>
    <row r="8" spans="1:10" ht="14.25" customHeight="1" x14ac:dyDescent="0.3">
      <c r="A8" s="3"/>
      <c r="B8" s="33" t="b">
        <f t="shared" ca="1" si="0"/>
        <v>0</v>
      </c>
      <c r="C8" s="33" t="e">
        <f ca="1">B8-VLOOKUP(A8,depo2!F$4:G$64,2,FALSE)</f>
        <v>#N/A</v>
      </c>
      <c r="D8" s="34" t="e">
        <f t="shared" ca="1" si="1"/>
        <v>#N/A</v>
      </c>
      <c r="E8" s="17" t="e">
        <f>VLOOKUP(A8,Rajtlista!A$2:D$62,4)</f>
        <v>#N/A</v>
      </c>
      <c r="F8" s="36">
        <f ca="1">B8-start!C$1</f>
        <v>-44073.382538541664</v>
      </c>
    </row>
    <row r="9" spans="1:10" ht="14.25" customHeight="1" x14ac:dyDescent="0.3">
      <c r="A9" s="3"/>
      <c r="B9" s="33" t="b">
        <f t="shared" ca="1" si="0"/>
        <v>0</v>
      </c>
      <c r="C9" s="33" t="e">
        <f ca="1">B9-VLOOKUP(A9,depo2!F$4:G$64,2,FALSE)</f>
        <v>#N/A</v>
      </c>
      <c r="D9" s="34" t="e">
        <f t="shared" ca="1" si="1"/>
        <v>#N/A</v>
      </c>
      <c r="E9" s="17" t="e">
        <f>VLOOKUP(A9,Rajtlista!A$2:D$62,4)</f>
        <v>#N/A</v>
      </c>
      <c r="F9" s="36">
        <f ca="1">B9-start!C$1</f>
        <v>-44073.382538541664</v>
      </c>
    </row>
    <row r="10" spans="1:10" ht="14.25" customHeight="1" x14ac:dyDescent="0.3">
      <c r="A10" s="3"/>
      <c r="B10" s="33" t="b">
        <f t="shared" ca="1" si="0"/>
        <v>0</v>
      </c>
      <c r="C10" s="33" t="e">
        <f ca="1">B10-VLOOKUP(A10,depo2!F$4:G$64,2,FALSE)</f>
        <v>#N/A</v>
      </c>
      <c r="D10" s="34" t="e">
        <f t="shared" ca="1" si="1"/>
        <v>#N/A</v>
      </c>
      <c r="E10" s="17" t="e">
        <f>VLOOKUP(A10,Rajtlista!A$2:D$62,4)</f>
        <v>#N/A</v>
      </c>
      <c r="F10" s="36">
        <f ca="1">B10-start!C$1</f>
        <v>-44073.382538541664</v>
      </c>
    </row>
    <row r="11" spans="1:10" ht="14.25" customHeight="1" x14ac:dyDescent="0.3">
      <c r="A11" s="3"/>
      <c r="B11" s="33" t="b">
        <f t="shared" ca="1" si="0"/>
        <v>0</v>
      </c>
      <c r="C11" s="33" t="e">
        <f ca="1">B11-VLOOKUP(A11,depo2!F$4:G$64,2,FALSE)</f>
        <v>#N/A</v>
      </c>
      <c r="D11" s="34" t="e">
        <f t="shared" ca="1" si="1"/>
        <v>#N/A</v>
      </c>
      <c r="E11" s="17" t="e">
        <f>VLOOKUP(A11,Rajtlista!A$2:D$62,4)</f>
        <v>#N/A</v>
      </c>
      <c r="F11" s="36">
        <f ca="1">B11-start!C$1</f>
        <v>-44073.382538541664</v>
      </c>
    </row>
    <row r="12" spans="1:10" ht="14.25" customHeight="1" x14ac:dyDescent="0.3">
      <c r="A12" s="3"/>
      <c r="B12" s="33" t="b">
        <f t="shared" ca="1" si="0"/>
        <v>0</v>
      </c>
      <c r="C12" s="33" t="e">
        <f ca="1">B12-VLOOKUP(A12,depo2!F$4:G$64,2,FALSE)</f>
        <v>#N/A</v>
      </c>
      <c r="D12" s="34" t="e">
        <f t="shared" ca="1" si="1"/>
        <v>#N/A</v>
      </c>
      <c r="E12" s="17" t="e">
        <f>VLOOKUP(A12,Rajtlista!A$2:D$62,4)</f>
        <v>#N/A</v>
      </c>
      <c r="F12" s="36">
        <f ca="1">B12-start!C$1</f>
        <v>-44073.382538541664</v>
      </c>
    </row>
    <row r="13" spans="1:10" ht="14.25" customHeight="1" x14ac:dyDescent="0.3">
      <c r="A13" s="3"/>
      <c r="B13" s="33" t="b">
        <f t="shared" ca="1" si="0"/>
        <v>0</v>
      </c>
      <c r="C13" s="33" t="e">
        <f ca="1">B13-VLOOKUP(A13,depo2!F$4:G$64,2,FALSE)</f>
        <v>#N/A</v>
      </c>
      <c r="D13" s="34" t="e">
        <f t="shared" ca="1" si="1"/>
        <v>#N/A</v>
      </c>
      <c r="E13" s="17" t="e">
        <f>VLOOKUP(A13,Rajtlista!A$2:D$62,4)</f>
        <v>#N/A</v>
      </c>
      <c r="F13" s="36">
        <f ca="1">B13-start!C$1</f>
        <v>-44073.382538541664</v>
      </c>
    </row>
    <row r="14" spans="1:10" ht="14.25" customHeight="1" x14ac:dyDescent="0.3">
      <c r="A14" s="3"/>
      <c r="B14" s="33" t="b">
        <f t="shared" ca="1" si="0"/>
        <v>0</v>
      </c>
      <c r="C14" s="33" t="e">
        <f ca="1">B14-VLOOKUP(A14,depo2!F$4:G$64,2,FALSE)</f>
        <v>#N/A</v>
      </c>
      <c r="D14" s="34" t="e">
        <f t="shared" ca="1" si="1"/>
        <v>#N/A</v>
      </c>
      <c r="E14" s="17" t="e">
        <f>VLOOKUP(A14,Rajtlista!A$2:D$62,4)</f>
        <v>#N/A</v>
      </c>
      <c r="F14" s="36">
        <f ca="1">B14-start!C$1</f>
        <v>-44073.382538541664</v>
      </c>
    </row>
    <row r="15" spans="1:10" ht="14.25" customHeight="1" x14ac:dyDescent="0.3">
      <c r="A15" s="3"/>
      <c r="B15" s="33" t="b">
        <f t="shared" ca="1" si="0"/>
        <v>0</v>
      </c>
      <c r="C15" s="33" t="e">
        <f ca="1">B15-VLOOKUP(A15,depo2!F$4:G$64,2,FALSE)</f>
        <v>#N/A</v>
      </c>
      <c r="D15" s="34" t="e">
        <f t="shared" ca="1" si="1"/>
        <v>#N/A</v>
      </c>
      <c r="E15" s="17" t="e">
        <f>VLOOKUP(A15,Rajtlista!A$2:D$62,4)</f>
        <v>#N/A</v>
      </c>
      <c r="F15" s="36">
        <f ca="1">B15-start!C$1</f>
        <v>-44073.382538541664</v>
      </c>
    </row>
    <row r="16" spans="1:10" ht="14.25" customHeight="1" x14ac:dyDescent="0.3">
      <c r="A16" s="3"/>
      <c r="B16" s="33" t="b">
        <f t="shared" ca="1" si="0"/>
        <v>0</v>
      </c>
      <c r="C16" s="33" t="e">
        <f ca="1">B16-VLOOKUP(A16,depo2!F$4:G$64,2,FALSE)</f>
        <v>#N/A</v>
      </c>
      <c r="D16" s="34" t="e">
        <f t="shared" ca="1" si="1"/>
        <v>#N/A</v>
      </c>
      <c r="E16" s="17" t="e">
        <f>VLOOKUP(A16,Rajtlista!A$2:D$62,4)</f>
        <v>#N/A</v>
      </c>
      <c r="F16" s="36">
        <f ca="1">B16-start!C$1</f>
        <v>-44073.382538541664</v>
      </c>
    </row>
    <row r="17" spans="1:6" ht="14.25" customHeight="1" x14ac:dyDescent="0.3">
      <c r="A17" s="3"/>
      <c r="B17" s="33" t="b">
        <f t="shared" ca="1" si="0"/>
        <v>0</v>
      </c>
      <c r="C17" s="33" t="e">
        <f ca="1">B17-VLOOKUP(A17,depo2!F$4:G$64,2,FALSE)</f>
        <v>#N/A</v>
      </c>
      <c r="D17" s="34" t="e">
        <f t="shared" ca="1" si="1"/>
        <v>#N/A</v>
      </c>
      <c r="E17" s="17" t="e">
        <f>VLOOKUP(A17,Rajtlista!A$2:D$62,4)</f>
        <v>#N/A</v>
      </c>
      <c r="F17" s="36">
        <f ca="1">B17-start!C$1</f>
        <v>-44073.382538541664</v>
      </c>
    </row>
    <row r="18" spans="1:6" ht="14.25" customHeight="1" x14ac:dyDescent="0.3">
      <c r="A18" s="3"/>
      <c r="B18" s="33" t="b">
        <f t="shared" ca="1" si="0"/>
        <v>0</v>
      </c>
      <c r="C18" s="33" t="e">
        <f ca="1">B18-VLOOKUP(A18,depo2!F$4:G$64,2,FALSE)</f>
        <v>#N/A</v>
      </c>
      <c r="D18" s="34" t="e">
        <f t="shared" ca="1" si="1"/>
        <v>#N/A</v>
      </c>
      <c r="E18" s="17" t="e">
        <f>VLOOKUP(A18,Rajtlista!A$2:D$62,4)</f>
        <v>#N/A</v>
      </c>
      <c r="F18" s="36">
        <f ca="1">B18-start!C$1</f>
        <v>-44073.382538541664</v>
      </c>
    </row>
    <row r="19" spans="1:6" ht="14.25" customHeight="1" x14ac:dyDescent="0.3">
      <c r="A19" s="3"/>
      <c r="B19" s="33" t="b">
        <f t="shared" ca="1" si="0"/>
        <v>0</v>
      </c>
      <c r="C19" s="33" t="e">
        <f ca="1">B19-VLOOKUP(A19,depo2!F$4:G$64,2,FALSE)</f>
        <v>#N/A</v>
      </c>
      <c r="D19" s="34" t="e">
        <f t="shared" ca="1" si="1"/>
        <v>#N/A</v>
      </c>
      <c r="E19" s="17" t="e">
        <f>VLOOKUP(A19,Rajtlista!A$2:D$62,4)</f>
        <v>#N/A</v>
      </c>
      <c r="F19" s="36">
        <f ca="1">B19-start!C$1</f>
        <v>-44073.382538541664</v>
      </c>
    </row>
    <row r="20" spans="1:6" ht="14.25" customHeight="1" x14ac:dyDescent="0.3">
      <c r="A20" s="3"/>
      <c r="B20" s="33" t="b">
        <f t="shared" ca="1" si="0"/>
        <v>0</v>
      </c>
      <c r="C20" s="33" t="e">
        <f ca="1">B20-VLOOKUP(A20,depo2!F$4:G$64,2,FALSE)</f>
        <v>#N/A</v>
      </c>
      <c r="D20" s="34" t="e">
        <f t="shared" ca="1" si="1"/>
        <v>#N/A</v>
      </c>
      <c r="E20" s="17" t="e">
        <f>VLOOKUP(A20,Rajtlista!A$2:D$62,4)</f>
        <v>#N/A</v>
      </c>
      <c r="F20" s="36">
        <f ca="1">B20-start!C$1</f>
        <v>-44073.382538541664</v>
      </c>
    </row>
    <row r="21" spans="1:6" ht="14.25" customHeight="1" x14ac:dyDescent="0.3">
      <c r="A21" s="3"/>
      <c r="B21" s="33" t="b">
        <f t="shared" ca="1" si="0"/>
        <v>0</v>
      </c>
      <c r="C21" s="33" t="e">
        <f ca="1">B21-VLOOKUP(A21,depo2!F$4:G$64,2,FALSE)</f>
        <v>#N/A</v>
      </c>
      <c r="D21" s="34" t="e">
        <f t="shared" ca="1" si="1"/>
        <v>#N/A</v>
      </c>
      <c r="E21" s="17" t="e">
        <f>VLOOKUP(A21,Rajtlista!A$2:D$62,4)</f>
        <v>#N/A</v>
      </c>
      <c r="F21" s="36">
        <f ca="1">B21-start!C$1</f>
        <v>-44073.382538541664</v>
      </c>
    </row>
    <row r="22" spans="1:6" ht="14.25" customHeight="1" x14ac:dyDescent="0.3">
      <c r="A22" s="3"/>
      <c r="B22" s="33" t="b">
        <f t="shared" ca="1" si="0"/>
        <v>0</v>
      </c>
      <c r="C22" s="33" t="e">
        <f ca="1">B22-VLOOKUP(A22,depo2!F$4:G$64,2,FALSE)</f>
        <v>#N/A</v>
      </c>
      <c r="D22" s="34" t="e">
        <f t="shared" ca="1" si="1"/>
        <v>#N/A</v>
      </c>
      <c r="E22" s="17" t="e">
        <f>VLOOKUP(A22,Rajtlista!A$2:D$62,4)</f>
        <v>#N/A</v>
      </c>
      <c r="F22" s="36">
        <f ca="1">B22-start!C$1</f>
        <v>-44073.382538541664</v>
      </c>
    </row>
    <row r="23" spans="1:6" ht="14.25" customHeight="1" x14ac:dyDescent="0.3">
      <c r="A23" s="3"/>
      <c r="B23" s="33" t="b">
        <f t="shared" ca="1" si="0"/>
        <v>0</v>
      </c>
      <c r="C23" s="33" t="e">
        <f ca="1">B23-VLOOKUP(A23,depo2!F$4:G$64,2,FALSE)</f>
        <v>#N/A</v>
      </c>
      <c r="D23" s="34" t="e">
        <f t="shared" ca="1" si="1"/>
        <v>#N/A</v>
      </c>
      <c r="E23" s="17" t="e">
        <f>VLOOKUP(A23,Rajtlista!A$2:D$62,4)</f>
        <v>#N/A</v>
      </c>
      <c r="F23" s="36">
        <f ca="1">B23-start!C$1</f>
        <v>-44073.382538541664</v>
      </c>
    </row>
    <row r="24" spans="1:6" ht="14.25" customHeight="1" x14ac:dyDescent="0.3">
      <c r="A24" s="3"/>
      <c r="B24" s="33" t="b">
        <f t="shared" ca="1" si="0"/>
        <v>0</v>
      </c>
      <c r="C24" s="33" t="e">
        <f ca="1">B24-VLOOKUP(A24,depo2!F$4:G$64,2,FALSE)</f>
        <v>#N/A</v>
      </c>
      <c r="D24" s="34" t="e">
        <f t="shared" ca="1" si="1"/>
        <v>#N/A</v>
      </c>
      <c r="E24" s="17" t="e">
        <f>VLOOKUP(A24,Rajtlista!A$2:D$62,4)</f>
        <v>#N/A</v>
      </c>
      <c r="F24" s="36">
        <f ca="1">B24-start!C$1</f>
        <v>-44073.382538541664</v>
      </c>
    </row>
    <row r="25" spans="1:6" ht="14.25" customHeight="1" x14ac:dyDescent="0.3">
      <c r="A25" s="3"/>
      <c r="B25" s="33" t="b">
        <f t="shared" ref="B25:B64" ca="1" si="2">IF(ISBLANK(A25),FALSE,IF(B25=FALSE,NOW(),B25))</f>
        <v>0</v>
      </c>
      <c r="C25" s="33" t="e">
        <f ca="1">B25-VLOOKUP(A25,depo2!F$4:G$64,2,FALSE)</f>
        <v>#N/A</v>
      </c>
      <c r="D25" s="34" t="e">
        <f t="shared" ca="1" si="1"/>
        <v>#N/A</v>
      </c>
      <c r="E25" s="17" t="e">
        <f>VLOOKUP(A25,Rajtlista!A$2:D$62,4)</f>
        <v>#N/A</v>
      </c>
      <c r="F25" s="36">
        <f ca="1">B25-start!C$1</f>
        <v>-44073.382538541664</v>
      </c>
    </row>
    <row r="26" spans="1:6" ht="14.25" customHeight="1" x14ac:dyDescent="0.3">
      <c r="A26" s="3"/>
      <c r="B26" s="33" t="b">
        <f t="shared" ca="1" si="2"/>
        <v>0</v>
      </c>
      <c r="C26" s="33" t="e">
        <f ca="1">B26-VLOOKUP(A26,depo2!F$4:G$64,2,FALSE)</f>
        <v>#N/A</v>
      </c>
      <c r="D26" s="34" t="e">
        <f t="shared" ca="1" si="1"/>
        <v>#N/A</v>
      </c>
      <c r="E26" s="17" t="e">
        <f>VLOOKUP(A26,Rajtlista!A$2:D$62,4)</f>
        <v>#N/A</v>
      </c>
      <c r="F26" s="36">
        <f ca="1">B26-start!C$1</f>
        <v>-44073.382538541664</v>
      </c>
    </row>
    <row r="27" spans="1:6" ht="14.25" customHeight="1" x14ac:dyDescent="0.3">
      <c r="A27" s="3"/>
      <c r="B27" s="33" t="b">
        <f t="shared" ca="1" si="2"/>
        <v>0</v>
      </c>
      <c r="C27" s="33" t="e">
        <f ca="1">B27-VLOOKUP(A27,depo2!F$4:G$64,2,FALSE)</f>
        <v>#N/A</v>
      </c>
      <c r="D27" s="34" t="e">
        <f t="shared" ca="1" si="1"/>
        <v>#N/A</v>
      </c>
      <c r="E27" s="17" t="e">
        <f>VLOOKUP(A27,Rajtlista!A$2:D$62,4)</f>
        <v>#N/A</v>
      </c>
      <c r="F27" s="36">
        <f ca="1">B27-start!C$1</f>
        <v>-44073.382538541664</v>
      </c>
    </row>
    <row r="28" spans="1:6" ht="14.25" customHeight="1" x14ac:dyDescent="0.3">
      <c r="A28" s="3"/>
      <c r="B28" s="33" t="b">
        <f t="shared" ca="1" si="2"/>
        <v>0</v>
      </c>
      <c r="C28" s="33" t="e">
        <f ca="1">B28-VLOOKUP(A28,depo2!F$4:G$64,2,FALSE)</f>
        <v>#N/A</v>
      </c>
      <c r="D28" s="34" t="e">
        <f t="shared" ca="1" si="1"/>
        <v>#N/A</v>
      </c>
      <c r="E28" s="17" t="e">
        <f>VLOOKUP(A28,Rajtlista!A$2:D$62,4)</f>
        <v>#N/A</v>
      </c>
      <c r="F28" s="36">
        <f ca="1">B28-start!C$1</f>
        <v>-44073.382538541664</v>
      </c>
    </row>
    <row r="29" spans="1:6" ht="14.25" customHeight="1" x14ac:dyDescent="0.3">
      <c r="A29" s="3"/>
      <c r="B29" s="33" t="b">
        <f t="shared" ca="1" si="2"/>
        <v>0</v>
      </c>
      <c r="C29" s="33" t="e">
        <f ca="1">B29-VLOOKUP(A29,depo2!F$4:G$64,2,FALSE)</f>
        <v>#N/A</v>
      </c>
      <c r="D29" s="34" t="e">
        <f t="shared" ca="1" si="1"/>
        <v>#N/A</v>
      </c>
      <c r="E29" s="17" t="e">
        <f>VLOOKUP(A29,Rajtlista!A$2:D$62,4)</f>
        <v>#N/A</v>
      </c>
      <c r="F29" s="36">
        <f ca="1">B29-start!C$1</f>
        <v>-44073.382538541664</v>
      </c>
    </row>
    <row r="30" spans="1:6" ht="14.25" customHeight="1" x14ac:dyDescent="0.3">
      <c r="A30" s="3"/>
      <c r="B30" s="33" t="b">
        <f t="shared" ca="1" si="2"/>
        <v>0</v>
      </c>
      <c r="C30" s="33" t="e">
        <f ca="1">B30-VLOOKUP(A30,depo2!F$4:G$64,2,FALSE)</f>
        <v>#N/A</v>
      </c>
      <c r="D30" s="34" t="e">
        <f t="shared" ca="1" si="1"/>
        <v>#N/A</v>
      </c>
      <c r="E30" s="17" t="e">
        <f>VLOOKUP(A30,Rajtlista!A$2:D$62,4)</f>
        <v>#N/A</v>
      </c>
      <c r="F30" s="36">
        <f ca="1">B30-start!C$1</f>
        <v>-44073.382538541664</v>
      </c>
    </row>
    <row r="31" spans="1:6" ht="14.25" customHeight="1" x14ac:dyDescent="0.3">
      <c r="A31" s="3"/>
      <c r="B31" s="33" t="b">
        <f t="shared" ca="1" si="2"/>
        <v>0</v>
      </c>
      <c r="C31" s="33" t="e">
        <f ca="1">B31-VLOOKUP(A31,depo2!F$4:G$64,2,FALSE)</f>
        <v>#N/A</v>
      </c>
      <c r="D31" s="34" t="e">
        <f t="shared" ca="1" si="1"/>
        <v>#N/A</v>
      </c>
      <c r="E31" s="17" t="e">
        <f>VLOOKUP(A31,Rajtlista!A$2:D$62,4)</f>
        <v>#N/A</v>
      </c>
      <c r="F31" s="36">
        <f ca="1">B31-start!C$1</f>
        <v>-44073.382538541664</v>
      </c>
    </row>
    <row r="32" spans="1:6" ht="14.25" customHeight="1" x14ac:dyDescent="0.3">
      <c r="A32" s="3"/>
      <c r="B32" s="33" t="b">
        <f t="shared" ca="1" si="2"/>
        <v>0</v>
      </c>
      <c r="C32" s="33" t="e">
        <f ca="1">B32-VLOOKUP(A32,depo2!F$4:G$64,2,FALSE)</f>
        <v>#N/A</v>
      </c>
      <c r="D32" s="34" t="e">
        <f t="shared" ca="1" si="1"/>
        <v>#N/A</v>
      </c>
      <c r="E32" s="17" t="e">
        <f>VLOOKUP(A32,Rajtlista!A$2:D$62,4)</f>
        <v>#N/A</v>
      </c>
      <c r="F32" s="36">
        <f ca="1">B32-start!C$1</f>
        <v>-44073.382538541664</v>
      </c>
    </row>
    <row r="33" spans="1:6" ht="14.25" customHeight="1" x14ac:dyDescent="0.3">
      <c r="A33" s="3"/>
      <c r="B33" s="33" t="b">
        <f t="shared" ca="1" si="2"/>
        <v>0</v>
      </c>
      <c r="C33" s="33" t="e">
        <f ca="1">B33-VLOOKUP(A33,depo2!F$4:G$64,2,FALSE)</f>
        <v>#N/A</v>
      </c>
      <c r="D33" s="34" t="e">
        <f t="shared" ca="1" si="1"/>
        <v>#N/A</v>
      </c>
      <c r="E33" s="17" t="e">
        <f>VLOOKUP(A33,Rajtlista!A$2:D$62,4)</f>
        <v>#N/A</v>
      </c>
      <c r="F33" s="36">
        <f ca="1">B33-start!C$1</f>
        <v>-44073.382538541664</v>
      </c>
    </row>
    <row r="34" spans="1:6" ht="14.25" customHeight="1" x14ac:dyDescent="0.3">
      <c r="A34" s="3"/>
      <c r="B34" s="33" t="b">
        <f t="shared" ca="1" si="2"/>
        <v>0</v>
      </c>
      <c r="C34" s="33" t="e">
        <f ca="1">B34-VLOOKUP(A34,depo2!F$4:G$64,2,FALSE)</f>
        <v>#N/A</v>
      </c>
      <c r="D34" s="34" t="e">
        <f t="shared" ca="1" si="1"/>
        <v>#N/A</v>
      </c>
      <c r="E34" s="17" t="e">
        <f>VLOOKUP(A34,Rajtlista!A$2:D$62,4)</f>
        <v>#N/A</v>
      </c>
      <c r="F34" s="36">
        <f ca="1">B34-start!C$1</f>
        <v>-44073.382538541664</v>
      </c>
    </row>
    <row r="35" spans="1:6" ht="14.25" customHeight="1" x14ac:dyDescent="0.3">
      <c r="A35" s="3"/>
      <c r="B35" s="33" t="b">
        <f t="shared" ca="1" si="2"/>
        <v>0</v>
      </c>
      <c r="C35" s="33" t="e">
        <f ca="1">B35-VLOOKUP(A35,depo2!F$4:G$64,2,FALSE)</f>
        <v>#N/A</v>
      </c>
      <c r="D35" s="34" t="e">
        <f t="shared" ca="1" si="1"/>
        <v>#N/A</v>
      </c>
      <c r="E35" s="17" t="e">
        <f>VLOOKUP(A35,Rajtlista!A$2:D$62,4)</f>
        <v>#N/A</v>
      </c>
      <c r="F35" s="36">
        <f ca="1">B35-start!C$1</f>
        <v>-44073.382538541664</v>
      </c>
    </row>
    <row r="36" spans="1:6" ht="14.25" customHeight="1" x14ac:dyDescent="0.3">
      <c r="A36" s="3"/>
      <c r="B36" s="33" t="b">
        <f t="shared" ca="1" si="2"/>
        <v>0</v>
      </c>
      <c r="C36" s="33" t="e">
        <f ca="1">B36-VLOOKUP(A36,depo2!F$4:G$64,2,FALSE)</f>
        <v>#N/A</v>
      </c>
      <c r="D36" s="34" t="e">
        <f t="shared" ca="1" si="1"/>
        <v>#N/A</v>
      </c>
      <c r="E36" s="17" t="e">
        <f>VLOOKUP(A36,Rajtlista!A$2:D$62,4)</f>
        <v>#N/A</v>
      </c>
      <c r="F36" s="36">
        <f ca="1">B36-start!C$1</f>
        <v>-44073.382538541664</v>
      </c>
    </row>
    <row r="37" spans="1:6" ht="14.25" customHeight="1" x14ac:dyDescent="0.3">
      <c r="A37" s="3"/>
      <c r="B37" s="33" t="b">
        <f t="shared" ca="1" si="2"/>
        <v>0</v>
      </c>
      <c r="C37" s="33" t="e">
        <f ca="1">B37-VLOOKUP(A37,depo2!F$4:G$64,2,FALSE)</f>
        <v>#N/A</v>
      </c>
      <c r="D37" s="34" t="e">
        <f t="shared" ca="1" si="1"/>
        <v>#N/A</v>
      </c>
      <c r="E37" s="17" t="e">
        <f>VLOOKUP(A37,Rajtlista!A$2:D$62,4)</f>
        <v>#N/A</v>
      </c>
      <c r="F37" s="36">
        <f ca="1">B37-start!C$1</f>
        <v>-44073.382538541664</v>
      </c>
    </row>
    <row r="38" spans="1:6" ht="14.25" customHeight="1" x14ac:dyDescent="0.3">
      <c r="A38" s="3"/>
      <c r="B38" s="33" t="b">
        <f t="shared" ca="1" si="2"/>
        <v>0</v>
      </c>
      <c r="C38" s="33" t="e">
        <f ca="1">B38-VLOOKUP(A38,depo2!F$4:G$64,2,FALSE)</f>
        <v>#N/A</v>
      </c>
      <c r="D38" s="34" t="e">
        <f t="shared" ca="1" si="1"/>
        <v>#N/A</v>
      </c>
      <c r="E38" s="17" t="e">
        <f>VLOOKUP(A38,Rajtlista!A$2:D$62,4)</f>
        <v>#N/A</v>
      </c>
      <c r="F38" s="36">
        <f ca="1">B38-start!C$1</f>
        <v>-44073.382538541664</v>
      </c>
    </row>
    <row r="39" spans="1:6" ht="14.25" customHeight="1" x14ac:dyDescent="0.3">
      <c r="A39" s="3"/>
      <c r="B39" s="33" t="b">
        <f t="shared" ca="1" si="2"/>
        <v>0</v>
      </c>
      <c r="C39" s="33" t="e">
        <f ca="1">B39-VLOOKUP(A39,depo2!F$4:G$64,2,FALSE)</f>
        <v>#N/A</v>
      </c>
      <c r="D39" s="34" t="e">
        <f t="shared" ca="1" si="1"/>
        <v>#N/A</v>
      </c>
      <c r="E39" s="17" t="e">
        <f>VLOOKUP(A39,Rajtlista!A$2:D$62,4)</f>
        <v>#N/A</v>
      </c>
      <c r="F39" s="36">
        <f ca="1">B39-start!C$1</f>
        <v>-44073.382538541664</v>
      </c>
    </row>
    <row r="40" spans="1:6" ht="14.25" customHeight="1" x14ac:dyDescent="0.3">
      <c r="A40" s="3"/>
      <c r="B40" s="33" t="b">
        <f t="shared" ca="1" si="2"/>
        <v>0</v>
      </c>
      <c r="C40" s="33" t="e">
        <f ca="1">B40-VLOOKUP(A40,depo2!F$4:G$64,2,FALSE)</f>
        <v>#N/A</v>
      </c>
      <c r="D40" s="34" t="e">
        <f t="shared" ca="1" si="1"/>
        <v>#N/A</v>
      </c>
      <c r="E40" s="17" t="e">
        <f>VLOOKUP(A40,Rajtlista!A$2:D$62,4)</f>
        <v>#N/A</v>
      </c>
      <c r="F40" s="36">
        <f ca="1">B40-start!C$1</f>
        <v>-44073.382538541664</v>
      </c>
    </row>
    <row r="41" spans="1:6" ht="14.25" customHeight="1" x14ac:dyDescent="0.3">
      <c r="A41" s="3"/>
      <c r="B41" s="33" t="b">
        <f t="shared" ca="1" si="2"/>
        <v>0</v>
      </c>
      <c r="C41" s="33" t="e">
        <f ca="1">B41-VLOOKUP(A41,depo2!F$4:G$64,2,FALSE)</f>
        <v>#N/A</v>
      </c>
      <c r="D41" s="34" t="e">
        <f t="shared" ca="1" si="1"/>
        <v>#N/A</v>
      </c>
      <c r="E41" s="17" t="e">
        <f>VLOOKUP(A41,Rajtlista!A$2:D$62,4)</f>
        <v>#N/A</v>
      </c>
      <c r="F41" s="36">
        <f ca="1">B41-start!C$1</f>
        <v>-44073.382538541664</v>
      </c>
    </row>
    <row r="42" spans="1:6" ht="14.25" customHeight="1" x14ac:dyDescent="0.3">
      <c r="A42" s="3"/>
      <c r="B42" s="33" t="b">
        <f t="shared" ca="1" si="2"/>
        <v>0</v>
      </c>
      <c r="C42" s="33" t="e">
        <f ca="1">B42-VLOOKUP(A42,depo2!F$4:G$64,2,FALSE)</f>
        <v>#N/A</v>
      </c>
      <c r="D42" s="34" t="e">
        <f t="shared" ca="1" si="1"/>
        <v>#N/A</v>
      </c>
      <c r="E42" s="17" t="e">
        <f>VLOOKUP(A42,Rajtlista!A$2:D$62,4)</f>
        <v>#N/A</v>
      </c>
      <c r="F42" s="36">
        <f ca="1">B42-start!C$1</f>
        <v>-44073.382538541664</v>
      </c>
    </row>
    <row r="43" spans="1:6" ht="14.25" customHeight="1" x14ac:dyDescent="0.3">
      <c r="A43" s="3"/>
      <c r="B43" s="33" t="b">
        <f t="shared" ca="1" si="2"/>
        <v>0</v>
      </c>
      <c r="C43" s="33" t="e">
        <f ca="1">B43-VLOOKUP(A43,depo2!F$4:G$64,2,FALSE)</f>
        <v>#N/A</v>
      </c>
      <c r="D43" s="34" t="e">
        <f t="shared" ca="1" si="1"/>
        <v>#N/A</v>
      </c>
      <c r="E43" s="17" t="e">
        <f>VLOOKUP(A43,Rajtlista!A$2:D$62,4)</f>
        <v>#N/A</v>
      </c>
      <c r="F43" s="36">
        <f ca="1">B43-start!C$1</f>
        <v>-44073.382538541664</v>
      </c>
    </row>
    <row r="44" spans="1:6" ht="14.25" customHeight="1" x14ac:dyDescent="0.3">
      <c r="A44" s="3"/>
      <c r="B44" s="33" t="b">
        <f t="shared" ca="1" si="2"/>
        <v>0</v>
      </c>
      <c r="C44" s="33" t="e">
        <f ca="1">B44-VLOOKUP(A44,depo2!F$4:G$64,2,FALSE)</f>
        <v>#N/A</v>
      </c>
      <c r="D44" s="34" t="e">
        <f t="shared" ca="1" si="1"/>
        <v>#N/A</v>
      </c>
      <c r="E44" s="17" t="e">
        <f>VLOOKUP(A44,Rajtlista!A$2:D$62,4)</f>
        <v>#N/A</v>
      </c>
      <c r="F44" s="36">
        <f ca="1">B44-start!C$1</f>
        <v>-44073.382538541664</v>
      </c>
    </row>
    <row r="45" spans="1:6" ht="14.25" customHeight="1" x14ac:dyDescent="0.3">
      <c r="A45" s="3"/>
      <c r="B45" s="33" t="b">
        <f t="shared" ca="1" si="2"/>
        <v>0</v>
      </c>
      <c r="C45" s="33" t="e">
        <f ca="1">B45-VLOOKUP(A45,depo2!F$4:G$64,2,FALSE)</f>
        <v>#N/A</v>
      </c>
      <c r="D45" s="34" t="e">
        <f t="shared" ca="1" si="1"/>
        <v>#N/A</v>
      </c>
      <c r="E45" s="17" t="e">
        <f>VLOOKUP(A45,Rajtlista!A$2:D$62,4)</f>
        <v>#N/A</v>
      </c>
      <c r="F45" s="36">
        <f ca="1">B45-start!C$1</f>
        <v>-44073.382538541664</v>
      </c>
    </row>
    <row r="46" spans="1:6" ht="14.25" customHeight="1" x14ac:dyDescent="0.3">
      <c r="A46" s="3"/>
      <c r="B46" s="33" t="b">
        <f t="shared" ca="1" si="2"/>
        <v>0</v>
      </c>
      <c r="C46" s="33" t="e">
        <f ca="1">B46-VLOOKUP(A46,depo2!F$4:G$64,2,FALSE)</f>
        <v>#N/A</v>
      </c>
      <c r="D46" s="34" t="e">
        <f t="shared" ca="1" si="1"/>
        <v>#N/A</v>
      </c>
      <c r="E46" s="17" t="e">
        <f>VLOOKUP(A46,Rajtlista!A$2:D$62,4)</f>
        <v>#N/A</v>
      </c>
      <c r="F46" s="36">
        <f ca="1">B46-start!C$1</f>
        <v>-44073.382538541664</v>
      </c>
    </row>
    <row r="47" spans="1:6" ht="14.25" customHeight="1" x14ac:dyDescent="0.3">
      <c r="A47" s="3"/>
      <c r="B47" s="33" t="b">
        <f t="shared" ca="1" si="2"/>
        <v>0</v>
      </c>
      <c r="C47" s="33" t="e">
        <f ca="1">B47-VLOOKUP(A47,depo2!F$4:G$64,2,FALSE)</f>
        <v>#N/A</v>
      </c>
      <c r="D47" s="34" t="e">
        <f t="shared" ca="1" si="1"/>
        <v>#N/A</v>
      </c>
      <c r="E47" s="17" t="e">
        <f>VLOOKUP(A47,Rajtlista!A$2:D$62,4)</f>
        <v>#N/A</v>
      </c>
      <c r="F47" s="36">
        <f ca="1">B47-start!C$1</f>
        <v>-44073.382538541664</v>
      </c>
    </row>
    <row r="48" spans="1:6" ht="14.25" customHeight="1" x14ac:dyDescent="0.3">
      <c r="A48" s="3"/>
      <c r="B48" s="33" t="b">
        <f t="shared" ca="1" si="2"/>
        <v>0</v>
      </c>
      <c r="C48" s="33" t="e">
        <f ca="1">B48-VLOOKUP(A48,depo2!F$4:G$64,2,FALSE)</f>
        <v>#N/A</v>
      </c>
      <c r="D48" s="34" t="e">
        <f t="shared" ca="1" si="1"/>
        <v>#N/A</v>
      </c>
      <c r="E48" s="17" t="e">
        <f>VLOOKUP(A48,Rajtlista!A$2:D$62,4)</f>
        <v>#N/A</v>
      </c>
      <c r="F48" s="36">
        <f ca="1">B48-start!C$1</f>
        <v>-44073.382538541664</v>
      </c>
    </row>
    <row r="49" spans="1:6" ht="14.25" customHeight="1" x14ac:dyDescent="0.3">
      <c r="A49" s="3"/>
      <c r="B49" s="33" t="b">
        <f t="shared" ca="1" si="2"/>
        <v>0</v>
      </c>
      <c r="C49" s="33" t="e">
        <f ca="1">B49-VLOOKUP(A49,depo2!F$4:G$64,2,FALSE)</f>
        <v>#N/A</v>
      </c>
      <c r="D49" s="34" t="e">
        <f t="shared" ca="1" si="1"/>
        <v>#N/A</v>
      </c>
      <c r="E49" s="17" t="e">
        <f>VLOOKUP(A49,Rajtlista!A$2:D$62,4)</f>
        <v>#N/A</v>
      </c>
      <c r="F49" s="36">
        <f ca="1">B49-start!C$1</f>
        <v>-44073.382538541664</v>
      </c>
    </row>
    <row r="50" spans="1:6" ht="14.25" customHeight="1" x14ac:dyDescent="0.3">
      <c r="A50" s="3"/>
      <c r="B50" s="33" t="b">
        <f t="shared" ca="1" si="2"/>
        <v>0</v>
      </c>
      <c r="C50" s="33" t="e">
        <f ca="1">B50-VLOOKUP(A50,depo2!F$4:G$64,2,FALSE)</f>
        <v>#N/A</v>
      </c>
      <c r="D50" s="34" t="e">
        <f t="shared" ca="1" si="1"/>
        <v>#N/A</v>
      </c>
      <c r="E50" s="17" t="e">
        <f>VLOOKUP(A50,Rajtlista!A$2:D$62,4)</f>
        <v>#N/A</v>
      </c>
      <c r="F50" s="36">
        <f ca="1">B50-start!C$1</f>
        <v>-44073.382538541664</v>
      </c>
    </row>
    <row r="51" spans="1:6" ht="14.25" customHeight="1" x14ac:dyDescent="0.3">
      <c r="A51" s="3"/>
      <c r="B51" s="33" t="b">
        <f t="shared" ca="1" si="2"/>
        <v>0</v>
      </c>
      <c r="C51" s="33" t="e">
        <f ca="1">B51-VLOOKUP(A51,depo2!F$4:G$64,2,FALSE)</f>
        <v>#N/A</v>
      </c>
      <c r="D51" s="34" t="e">
        <f t="shared" ca="1" si="1"/>
        <v>#N/A</v>
      </c>
      <c r="E51" s="17" t="e">
        <f>VLOOKUP(A51,Rajtlista!A$2:D$62,4)</f>
        <v>#N/A</v>
      </c>
      <c r="F51" s="36">
        <f ca="1">B51-start!C$1</f>
        <v>-44073.382538541664</v>
      </c>
    </row>
    <row r="52" spans="1:6" ht="14.25" customHeight="1" x14ac:dyDescent="0.3">
      <c r="A52" s="3"/>
      <c r="B52" s="33" t="b">
        <f t="shared" ca="1" si="2"/>
        <v>0</v>
      </c>
      <c r="C52" s="33" t="e">
        <f ca="1">B52-VLOOKUP(A52,depo2!F$4:G$64,2,FALSE)</f>
        <v>#N/A</v>
      </c>
      <c r="D52" s="34" t="e">
        <f t="shared" ca="1" si="1"/>
        <v>#N/A</v>
      </c>
      <c r="E52" s="17" t="e">
        <f>VLOOKUP(A52,Rajtlista!A$2:D$62,4)</f>
        <v>#N/A</v>
      </c>
      <c r="F52" s="36">
        <f ca="1">B52-start!C$1</f>
        <v>-44073.382538541664</v>
      </c>
    </row>
    <row r="53" spans="1:6" ht="14.25" customHeight="1" x14ac:dyDescent="0.3">
      <c r="A53" s="3"/>
      <c r="B53" s="33" t="b">
        <f t="shared" ca="1" si="2"/>
        <v>0</v>
      </c>
      <c r="C53" s="33" t="e">
        <f ca="1">B53-VLOOKUP(A53,depo2!F$4:G$64,2,FALSE)</f>
        <v>#N/A</v>
      </c>
      <c r="D53" s="34" t="e">
        <f t="shared" ca="1" si="1"/>
        <v>#N/A</v>
      </c>
      <c r="E53" s="17" t="e">
        <f>VLOOKUP(A53,Rajtlista!A$2:D$62,4)</f>
        <v>#N/A</v>
      </c>
      <c r="F53" s="36">
        <f ca="1">B53-start!C$1</f>
        <v>-44073.382538541664</v>
      </c>
    </row>
    <row r="54" spans="1:6" ht="14.25" customHeight="1" x14ac:dyDescent="0.3">
      <c r="A54" s="3"/>
      <c r="B54" s="33" t="b">
        <f t="shared" ca="1" si="2"/>
        <v>0</v>
      </c>
      <c r="C54" s="33" t="e">
        <f ca="1">B54-VLOOKUP(A54,depo2!F$4:G$64,2,FALSE)</f>
        <v>#N/A</v>
      </c>
      <c r="D54" s="34" t="e">
        <f t="shared" ca="1" si="1"/>
        <v>#N/A</v>
      </c>
      <c r="E54" s="17" t="e">
        <f>VLOOKUP(A54,Rajtlista!A$2:D$62,4)</f>
        <v>#N/A</v>
      </c>
      <c r="F54" s="36">
        <f ca="1">B54-start!C$1</f>
        <v>-44073.382538541664</v>
      </c>
    </row>
    <row r="55" spans="1:6" ht="14.25" customHeight="1" x14ac:dyDescent="0.3">
      <c r="A55" s="3"/>
      <c r="B55" s="33" t="b">
        <f t="shared" ca="1" si="2"/>
        <v>0</v>
      </c>
      <c r="C55" s="33" t="e">
        <f ca="1">B55-VLOOKUP(A55,depo2!F$4:G$64,2,FALSE)</f>
        <v>#N/A</v>
      </c>
      <c r="D55" s="34" t="e">
        <f t="shared" ca="1" si="1"/>
        <v>#N/A</v>
      </c>
      <c r="E55" s="17" t="e">
        <f>VLOOKUP(A55,Rajtlista!A$2:D$62,4)</f>
        <v>#N/A</v>
      </c>
      <c r="F55" s="36">
        <f ca="1">B55-start!C$1</f>
        <v>-44073.382538541664</v>
      </c>
    </row>
    <row r="56" spans="1:6" ht="14.25" customHeight="1" x14ac:dyDescent="0.3">
      <c r="A56" s="3"/>
      <c r="B56" s="33" t="b">
        <f t="shared" ca="1" si="2"/>
        <v>0</v>
      </c>
      <c r="C56" s="33" t="e">
        <f ca="1">B56-VLOOKUP(A56,depo2!F$4:G$64,2,FALSE)</f>
        <v>#N/A</v>
      </c>
      <c r="D56" s="34" t="e">
        <f t="shared" ca="1" si="1"/>
        <v>#N/A</v>
      </c>
      <c r="E56" s="17" t="e">
        <f>VLOOKUP(A56,Rajtlista!A$2:D$62,4)</f>
        <v>#N/A</v>
      </c>
      <c r="F56" s="36">
        <f ca="1">B56-start!C$1</f>
        <v>-44073.382538541664</v>
      </c>
    </row>
    <row r="57" spans="1:6" ht="14.25" customHeight="1" x14ac:dyDescent="0.3">
      <c r="A57" s="3"/>
      <c r="B57" s="33" t="b">
        <f t="shared" ca="1" si="2"/>
        <v>0</v>
      </c>
      <c r="C57" s="33" t="e">
        <f ca="1">B57-VLOOKUP(A57,depo2!F$4:G$64,2,FALSE)</f>
        <v>#N/A</v>
      </c>
      <c r="D57" s="34" t="e">
        <f t="shared" ca="1" si="1"/>
        <v>#N/A</v>
      </c>
      <c r="E57" s="17" t="e">
        <f>VLOOKUP(A57,Rajtlista!A$2:D$62,4)</f>
        <v>#N/A</v>
      </c>
      <c r="F57" s="36">
        <f ca="1">B57-start!C$1</f>
        <v>-44073.382538541664</v>
      </c>
    </row>
    <row r="58" spans="1:6" ht="14.25" customHeight="1" x14ac:dyDescent="0.3">
      <c r="A58" s="3"/>
      <c r="B58" s="33" t="b">
        <f t="shared" ca="1" si="2"/>
        <v>0</v>
      </c>
      <c r="C58" s="33" t="e">
        <f ca="1">B58-VLOOKUP(A58,depo2!F$4:G$64,2,FALSE)</f>
        <v>#N/A</v>
      </c>
      <c r="D58" s="34" t="e">
        <f t="shared" ca="1" si="1"/>
        <v>#N/A</v>
      </c>
      <c r="E58" s="17" t="e">
        <f>VLOOKUP(A58,Rajtlista!A$2:D$62,4)</f>
        <v>#N/A</v>
      </c>
      <c r="F58" s="36">
        <f ca="1">B58-start!C$1</f>
        <v>-44073.382538541664</v>
      </c>
    </row>
    <row r="59" spans="1:6" ht="14.25" customHeight="1" x14ac:dyDescent="0.3">
      <c r="A59" s="3"/>
      <c r="B59" s="33" t="b">
        <f t="shared" ca="1" si="2"/>
        <v>0</v>
      </c>
      <c r="C59" s="33" t="e">
        <f ca="1">B59-VLOOKUP(A59,depo2!F$4:G$64,2,FALSE)</f>
        <v>#N/A</v>
      </c>
      <c r="D59" s="34" t="e">
        <f t="shared" ca="1" si="1"/>
        <v>#N/A</v>
      </c>
      <c r="E59" s="17" t="e">
        <f>VLOOKUP(A59,Rajtlista!A$2:D$62,4)</f>
        <v>#N/A</v>
      </c>
      <c r="F59" s="36">
        <f ca="1">B59-start!C$1</f>
        <v>-44073.382538541664</v>
      </c>
    </row>
    <row r="60" spans="1:6" ht="14.25" customHeight="1" x14ac:dyDescent="0.3">
      <c r="A60" s="3"/>
      <c r="B60" s="33" t="b">
        <f t="shared" ca="1" si="2"/>
        <v>0</v>
      </c>
      <c r="C60" s="33" t="e">
        <f ca="1">B60-VLOOKUP(A60,depo2!F$4:G$64,2,FALSE)</f>
        <v>#N/A</v>
      </c>
      <c r="D60" s="34" t="e">
        <f t="shared" ca="1" si="1"/>
        <v>#N/A</v>
      </c>
      <c r="E60" s="17" t="e">
        <f>VLOOKUP(A60,Rajtlista!A$2:D$62,4)</f>
        <v>#N/A</v>
      </c>
      <c r="F60" s="36">
        <f ca="1">B60-start!C$1</f>
        <v>-44073.382538541664</v>
      </c>
    </row>
    <row r="61" spans="1:6" ht="14.25" customHeight="1" x14ac:dyDescent="0.3">
      <c r="A61" s="3"/>
      <c r="B61" s="33" t="b">
        <f t="shared" ca="1" si="2"/>
        <v>0</v>
      </c>
      <c r="C61" s="33" t="e">
        <f ca="1">B61-VLOOKUP(A61,depo2!F$4:G$64,2,FALSE)</f>
        <v>#N/A</v>
      </c>
      <c r="D61" s="34" t="e">
        <f t="shared" ca="1" si="1"/>
        <v>#N/A</v>
      </c>
      <c r="E61" s="17" t="e">
        <f>VLOOKUP(A61,Rajtlista!A$2:D$62,4)</f>
        <v>#N/A</v>
      </c>
      <c r="F61" s="36">
        <f ca="1">B61-start!C$1</f>
        <v>-44073.382538541664</v>
      </c>
    </row>
    <row r="62" spans="1:6" ht="14.25" customHeight="1" x14ac:dyDescent="0.3">
      <c r="A62" s="3"/>
      <c r="B62" s="33" t="b">
        <f t="shared" ca="1" si="2"/>
        <v>0</v>
      </c>
      <c r="C62" s="33" t="e">
        <f ca="1">B62-VLOOKUP(A62,depo2!F$4:G$64,2,FALSE)</f>
        <v>#N/A</v>
      </c>
      <c r="D62" s="34" t="e">
        <f t="shared" ca="1" si="1"/>
        <v>#N/A</v>
      </c>
      <c r="E62" s="17" t="e">
        <f>VLOOKUP(A62,Rajtlista!A$2:D$62,4)</f>
        <v>#N/A</v>
      </c>
      <c r="F62" s="36">
        <f ca="1">B62-start!C$1</f>
        <v>-44073.382538541664</v>
      </c>
    </row>
    <row r="63" spans="1:6" ht="14.25" customHeight="1" x14ac:dyDescent="0.3">
      <c r="A63" s="3"/>
      <c r="B63" s="33" t="b">
        <f t="shared" ca="1" si="2"/>
        <v>0</v>
      </c>
      <c r="C63" s="33" t="e">
        <f ca="1">B63-VLOOKUP(A63,depo2!F$4:G$64,2,FALSE)</f>
        <v>#N/A</v>
      </c>
      <c r="D63" s="34" t="e">
        <f t="shared" ca="1" si="1"/>
        <v>#N/A</v>
      </c>
      <c r="E63" s="17" t="e">
        <f>VLOOKUP(A63,Rajtlista!A$2:D$62,4)</f>
        <v>#N/A</v>
      </c>
      <c r="F63" s="36">
        <f ca="1">B63-start!C$1</f>
        <v>-44073.382538541664</v>
      </c>
    </row>
    <row r="64" spans="1:6" ht="14.25" customHeight="1" x14ac:dyDescent="0.3">
      <c r="A64" s="3"/>
      <c r="B64" s="33" t="b">
        <f t="shared" ca="1" si="2"/>
        <v>0</v>
      </c>
      <c r="C64" s="33" t="e">
        <f ca="1">B64-VLOOKUP(A64,depo2!F$4:G$64,2,FALSE)</f>
        <v>#N/A</v>
      </c>
      <c r="D64" s="34" t="e">
        <f t="shared" ca="1" si="1"/>
        <v>#N/A</v>
      </c>
      <c r="E64" s="17" t="e">
        <f>VLOOKUP(A64,Rajtlista!A$2:D$62,4)</f>
        <v>#N/A</v>
      </c>
      <c r="F64" s="36">
        <f ca="1">B64-start!C$1</f>
        <v>-44073.382538541664</v>
      </c>
    </row>
    <row r="65" ht="14.25" customHeight="1" x14ac:dyDescent="0.3"/>
    <row r="66" ht="14.25" customHeight="1" x14ac:dyDescent="0.3"/>
    <row r="67" ht="14.25" customHeight="1" x14ac:dyDescent="0.3"/>
    <row r="68" ht="14.25" customHeight="1" x14ac:dyDescent="0.3"/>
    <row r="69" ht="14.25" customHeight="1" x14ac:dyDescent="0.3"/>
    <row r="70" ht="14.25" customHeight="1" x14ac:dyDescent="0.3"/>
    <row r="71" ht="14.25" customHeight="1" x14ac:dyDescent="0.3"/>
    <row r="72" ht="14.25" customHeight="1" x14ac:dyDescent="0.3"/>
    <row r="73" ht="14.25" customHeight="1" x14ac:dyDescent="0.3"/>
    <row r="74" ht="14.25" customHeight="1" x14ac:dyDescent="0.3"/>
    <row r="75" ht="14.25" customHeight="1" x14ac:dyDescent="0.3"/>
    <row r="76" ht="14.25" customHeight="1" x14ac:dyDescent="0.3"/>
    <row r="77" ht="14.25" customHeight="1" x14ac:dyDescent="0.3"/>
    <row r="78" ht="14.25" customHeight="1" x14ac:dyDescent="0.3"/>
    <row r="79" ht="14.25" customHeight="1" x14ac:dyDescent="0.3"/>
    <row r="80" ht="14.25" customHeight="1" x14ac:dyDescent="0.3"/>
    <row r="81" ht="14.25" customHeight="1" x14ac:dyDescent="0.3"/>
    <row r="82" ht="14.25" customHeight="1" x14ac:dyDescent="0.3"/>
    <row r="83" ht="14.25" customHeight="1" x14ac:dyDescent="0.3"/>
    <row r="84" ht="14.25" customHeight="1" x14ac:dyDescent="0.3"/>
    <row r="85" ht="14.25" customHeight="1" x14ac:dyDescent="0.3"/>
    <row r="86" ht="14.25" customHeight="1" x14ac:dyDescent="0.3"/>
    <row r="87" ht="14.25" customHeight="1" x14ac:dyDescent="0.3"/>
    <row r="88" ht="14.25" customHeight="1" x14ac:dyDescent="0.3"/>
    <row r="89" ht="14.25" customHeight="1" x14ac:dyDescent="0.3"/>
    <row r="90" ht="14.25" customHeight="1" x14ac:dyDescent="0.3"/>
    <row r="91" ht="14.25" customHeight="1" x14ac:dyDescent="0.3"/>
    <row r="92" ht="14.25" customHeight="1" x14ac:dyDescent="0.3"/>
    <row r="93" ht="14.25" customHeight="1" x14ac:dyDescent="0.3"/>
    <row r="94" ht="14.25" customHeight="1" x14ac:dyDescent="0.3"/>
    <row r="95" ht="14.25" customHeight="1" x14ac:dyDescent="0.3"/>
    <row r="96" ht="14.25" customHeight="1" x14ac:dyDescent="0.3"/>
    <row r="97" ht="14.25" customHeight="1" x14ac:dyDescent="0.3"/>
    <row r="98" ht="14.25" customHeight="1" x14ac:dyDescent="0.3"/>
    <row r="99" ht="14.25" customHeight="1" x14ac:dyDescent="0.3"/>
    <row r="100" ht="14.25" customHeight="1" x14ac:dyDescent="0.3"/>
  </sheetData>
  <pageMargins left="0.7" right="0.7" top="0.75" bottom="0.75" header="0" footer="0"/>
  <pageSetup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7"/>
  <sheetViews>
    <sheetView tabSelected="1" workbookViewId="0">
      <selection activeCell="I10" sqref="I10"/>
    </sheetView>
  </sheetViews>
  <sheetFormatPr defaultColWidth="9.109375" defaultRowHeight="14.4" x14ac:dyDescent="0.3"/>
  <cols>
    <col min="1" max="1" width="13.44140625" style="2" bestFit="1" customWidth="1"/>
    <col min="2" max="2" width="14.5546875" style="2" bestFit="1" customWidth="1"/>
    <col min="3" max="3" width="14" style="2" bestFit="1" customWidth="1"/>
    <col min="4" max="4" width="8.5546875" style="2" bestFit="1" customWidth="1"/>
    <col min="5" max="5" width="10.5546875" style="2" bestFit="1" customWidth="1"/>
    <col min="6" max="6" width="20.44140625" style="2" bestFit="1" customWidth="1"/>
    <col min="7" max="7" width="11.33203125" style="2" bestFit="1" customWidth="1"/>
    <col min="8" max="8" width="11.109375" style="2" bestFit="1" customWidth="1"/>
    <col min="9" max="9" width="21" style="2" bestFit="1" customWidth="1"/>
    <col min="10" max="10" width="10.88671875" style="2" bestFit="1" customWidth="1"/>
    <col min="11" max="11" width="10.33203125" style="2" bestFit="1" customWidth="1"/>
    <col min="12" max="12" width="20.109375" style="2" bestFit="1" customWidth="1"/>
    <col min="13" max="13" width="18.33203125" style="2" bestFit="1" customWidth="1"/>
    <col min="14" max="16384" width="9.109375" style="2"/>
  </cols>
  <sheetData>
    <row r="1" spans="1:13" x14ac:dyDescent="0.3">
      <c r="A1" s="37" t="s">
        <v>3</v>
      </c>
      <c r="B1" s="37" t="s">
        <v>15</v>
      </c>
      <c r="C1" s="37" t="s">
        <v>23</v>
      </c>
      <c r="D1" s="37" t="s">
        <v>24</v>
      </c>
      <c r="E1" s="37" t="s">
        <v>16</v>
      </c>
      <c r="F1" s="37" t="s">
        <v>6</v>
      </c>
      <c r="G1" s="37" t="s">
        <v>17</v>
      </c>
      <c r="H1" s="37" t="s">
        <v>18</v>
      </c>
      <c r="I1" s="37" t="s">
        <v>19</v>
      </c>
      <c r="J1" s="37" t="s">
        <v>20</v>
      </c>
      <c r="K1" s="37" t="s">
        <v>21</v>
      </c>
      <c r="L1" s="37" t="s">
        <v>22</v>
      </c>
      <c r="M1" s="37" t="s">
        <v>13</v>
      </c>
    </row>
    <row r="2" spans="1:13" x14ac:dyDescent="0.3">
      <c r="A2" s="38">
        <f>Rajtlista!A7</f>
        <v>6</v>
      </c>
      <c r="B2" s="38" t="str">
        <f>Rajtlista!B7</f>
        <v>Kissék</v>
      </c>
      <c r="C2" s="38" t="str">
        <f>Rajtlista!C7</f>
        <v>férfi</v>
      </c>
      <c r="D2" s="38" t="str">
        <f>Rajtlista!D7</f>
        <v>közép</v>
      </c>
      <c r="E2" s="39">
        <f ca="1">VLOOKUP(A2,depo1!$A$4:$D$64,3,FALSE)</f>
        <v>1.7872106487629935E-2</v>
      </c>
      <c r="F2" s="39">
        <f ca="1">VLOOKUP(A2,depo1!$A$4:$D$64,4,FALSE)</f>
        <v>9.4063718355947028E-4</v>
      </c>
      <c r="G2" s="39">
        <f ca="1">VLOOKUP(A2,depo1!F$4:H$64,3,FALSE)</f>
        <v>5.1944443839602172E-4</v>
      </c>
      <c r="H2" s="39">
        <f ca="1">VLOOKUP(A2,depo2!$A$4:$D$64,3,FALSE)</f>
        <v>0.10067337963118916</v>
      </c>
      <c r="I2" s="40">
        <f ca="1">VLOOKUP(A2,depo2!$A$4:$D$64,4,FALSE)</f>
        <v>35.800592767127846</v>
      </c>
      <c r="J2" s="39">
        <f ca="1">VLOOKUP(A2,depo2!F$4:H$64,3,FALSE)</f>
        <v>4.6354166988749057E-4</v>
      </c>
      <c r="K2" s="39">
        <f ca="1">VLOOKUP(A2,befuto!$A$4:$D$64,3,FALSE)</f>
        <v>7.5776851852424443E-2</v>
      </c>
      <c r="L2" s="39">
        <f ca="1">VLOOKUP(A2,befuto!$A$4:$D$64,4,FALSE)</f>
        <v>3.6431178775204057E-3</v>
      </c>
      <c r="M2" s="39">
        <f ca="1">VLOOKUP(A2,befuto!A$4:F$64,6,FALSE)</f>
        <v>0.19530532407952705</v>
      </c>
    </row>
    <row r="3" spans="1:13" x14ac:dyDescent="0.3">
      <c r="A3" s="38">
        <f>Rajtlista!A6</f>
        <v>5</v>
      </c>
      <c r="B3" s="38" t="str">
        <f>Rajtlista!B6</f>
        <v>Iván</v>
      </c>
      <c r="C3" s="38" t="str">
        <f>Rajtlista!C6</f>
        <v>férfi</v>
      </c>
      <c r="D3" s="38" t="str">
        <f>Rajtlista!D6</f>
        <v>közép</v>
      </c>
      <c r="E3" s="39">
        <f ca="1">VLOOKUP(A3,depo1!$A$4:$D$64,3,FALSE)</f>
        <v>1.9084606487012934E-2</v>
      </c>
      <c r="F3" s="39">
        <f ca="1">VLOOKUP(A3,depo1!$A$4:$D$64,4,FALSE)</f>
        <v>1.0044529730006808E-3</v>
      </c>
      <c r="G3" s="39">
        <f ca="1">VLOOKUP(A3,depo1!F$4:H$64,3,FALSE)</f>
        <v>7.6064814493292943E-4</v>
      </c>
      <c r="H3" s="39">
        <f ca="1">VLOOKUP(A3,depo2!$A$4:$D$64,3,FALSE)</f>
        <v>0.10978877315210411</v>
      </c>
      <c r="I3" s="40">
        <f ca="1">VLOOKUP(A3,depo2!$A$4:$D$64,4,FALSE)</f>
        <v>32.828189651717523</v>
      </c>
      <c r="J3" s="39">
        <f ca="1">VLOOKUP(A3,depo2!F$4:H$64,3,FALSE)</f>
        <v>1.2575231448863633E-3</v>
      </c>
      <c r="K3" s="39">
        <f ca="1">VLOOKUP(A3,befuto!$A$4:$D$64,3,FALSE)</f>
        <v>8.6412847223982681E-2</v>
      </c>
      <c r="L3" s="39">
        <f ca="1">VLOOKUP(A3,befuto!$A$4:$D$64,4,FALSE)</f>
        <v>4.1544638088453212E-3</v>
      </c>
      <c r="M3" s="39">
        <f ca="1">VLOOKUP(A3,befuto!A$4:F$64,6,FALSE)</f>
        <v>0.21730439815291902</v>
      </c>
    </row>
    <row r="4" spans="1:13" x14ac:dyDescent="0.3">
      <c r="A4" s="38">
        <f>Rajtlista!A3</f>
        <v>2</v>
      </c>
      <c r="B4" s="38" t="str">
        <f>Rajtlista!B3</f>
        <v>Ricsi</v>
      </c>
      <c r="C4" s="38" t="str">
        <f>Rajtlista!C3</f>
        <v>férfi</v>
      </c>
      <c r="D4" s="38" t="str">
        <f>Rajtlista!D3</f>
        <v>közép</v>
      </c>
      <c r="E4" s="39">
        <f ca="1">VLOOKUP(A4,depo1!$A$4:$D$64,3,FALSE)</f>
        <v>1.8225694446300622E-2</v>
      </c>
      <c r="F4" s="39">
        <f ca="1">VLOOKUP(A4,depo1!$A$4:$D$64,4,FALSE)</f>
        <v>9.5924707612108533E-4</v>
      </c>
      <c r="G4" s="39">
        <f ca="1">VLOOKUP(A4,depo1!F$4:H$64,3,FALSE)</f>
        <v>1.3129629660397768E-3</v>
      </c>
      <c r="H4" s="39">
        <f ca="1">VLOOKUP(A4,depo2!$A$4:$D$64,3,FALSE)</f>
        <v>0.12075949073914671</v>
      </c>
      <c r="I4" s="40">
        <f ca="1">VLOOKUP(A4,depo2!$A$4:$D$64,4,FALSE)</f>
        <v>29.8458253227653</v>
      </c>
      <c r="J4" s="39">
        <f ca="1">VLOOKUP(A4,depo2!F$4:H$64,3,FALSE)</f>
        <v>-5.0821759214159101E-4</v>
      </c>
      <c r="K4" s="39">
        <f ca="1">VLOOKUP(A4,befuto!$A$4:$D$64,3,FALSE)</f>
        <v>0.10935659721872071</v>
      </c>
      <c r="L4" s="39">
        <f ca="1">VLOOKUP(A4,befuto!$A$4:$D$64,4,FALSE)</f>
        <v>5.2575287124384954E-3</v>
      </c>
      <c r="M4" s="39">
        <f ca="1">VLOOKUP(A4,befuto!A$4:F$64,6,FALSE)</f>
        <v>0.24914652777806623</v>
      </c>
    </row>
    <row r="5" spans="1:13" x14ac:dyDescent="0.3">
      <c r="A5" s="38">
        <f>Rajtlista!A2</f>
        <v>1</v>
      </c>
      <c r="B5" s="38" t="str">
        <f>Rajtlista!B2</f>
        <v>Anett</v>
      </c>
      <c r="C5" s="38" t="str">
        <f>Rajtlista!C2</f>
        <v>nő</v>
      </c>
      <c r="D5" s="38" t="str">
        <f>Rajtlista!D2</f>
        <v>közép</v>
      </c>
      <c r="E5" s="39">
        <f ca="1">VLOOKUP(A5,depo1!$A$4:$D$64,3,FALSE)</f>
        <v>2.0970138888515066E-2</v>
      </c>
      <c r="F5" s="39">
        <f ca="1">VLOOKUP(A5,depo1!$A$4:$D$64,4,FALSE)</f>
        <v>1.1036915204481613E-3</v>
      </c>
      <c r="G5" s="39">
        <f ca="1">VLOOKUP(A5,depo1!F$4:H$64,3,FALSE)</f>
        <v>3.5957175932708196E-3</v>
      </c>
      <c r="H5" s="39">
        <f ca="1">VLOOKUP(A5,depo2!$A$4:$D$64,3,FALSE)</f>
        <v>0.13190462963393657</v>
      </c>
      <c r="I5" s="40">
        <f ca="1">VLOOKUP(A5,depo2!$A$4:$D$64,4,FALSE)</f>
        <v>27.324034620081164</v>
      </c>
      <c r="J5" s="39">
        <f ca="1">VLOOKUP(A5,depo2!F$4:H$64,3,FALSE)</f>
        <v>2.8809027789975516E-3</v>
      </c>
      <c r="K5" s="39">
        <f ca="1">VLOOKUP(A5,befuto!$A$4:$D$64,3,FALSE)</f>
        <v>9.7753587957413401E-2</v>
      </c>
      <c r="L5" s="39">
        <f ca="1">VLOOKUP(A5,befuto!$A$4:$D$64,4,FALSE)</f>
        <v>4.6996917287217979E-3</v>
      </c>
      <c r="M5" s="39">
        <f ca="1">VLOOKUP(A5,befuto!A$4:F$64,6,FALSE)</f>
        <v>0.2571049768521334</v>
      </c>
    </row>
    <row r="6" spans="1:13" x14ac:dyDescent="0.3">
      <c r="A6" s="38">
        <f>Rajtlista!A5</f>
        <v>4</v>
      </c>
      <c r="B6" s="38" t="str">
        <f>Rajtlista!B5</f>
        <v>ÁBP</v>
      </c>
      <c r="C6" s="38" t="str">
        <f>Rajtlista!C5</f>
        <v>férfi</v>
      </c>
      <c r="D6" s="38" t="str">
        <f>Rajtlista!D5</f>
        <v>közép</v>
      </c>
      <c r="E6" s="39">
        <f ca="1">VLOOKUP(A6,depo1!$A$4:$D$64,3,FALSE)</f>
        <v>1.7819560191128403E-2</v>
      </c>
      <c r="F6" s="39">
        <f ca="1">VLOOKUP(A6,depo1!$A$4:$D$64,4,FALSE)</f>
        <v>9.3787158900675803E-4</v>
      </c>
      <c r="G6" s="39">
        <f ca="1">VLOOKUP(A6,depo1!F$4:H$64,3,FALSE)</f>
        <v>1.111111108912155E-3</v>
      </c>
      <c r="H6" s="39">
        <f ca="1">VLOOKUP(A6,depo2!$A$4:$D$64,3,FALSE)</f>
        <v>0.12669479166652309</v>
      </c>
      <c r="I6" s="40">
        <f ca="1">VLOOKUP(A6,depo2!$A$4:$D$64,4,FALSE)</f>
        <v>28.447630871467034</v>
      </c>
      <c r="J6" s="39">
        <f ca="1">VLOOKUP(A6,depo2!F$4:H$64,3,FALSE)</f>
        <v>2.195138884417247E-3</v>
      </c>
      <c r="K6" s="39" t="s">
        <v>40</v>
      </c>
      <c r="L6" s="39"/>
      <c r="M6" s="39" t="s">
        <v>39</v>
      </c>
    </row>
    <row r="7" spans="1:13" x14ac:dyDescent="0.3">
      <c r="A7" s="38">
        <f>Rajtlista!A4</f>
        <v>3</v>
      </c>
      <c r="B7" s="38" t="str">
        <f>Rajtlista!B4</f>
        <v>Beső</v>
      </c>
      <c r="C7" s="38" t="str">
        <f>Rajtlista!C4</f>
        <v>férfi</v>
      </c>
      <c r="D7" s="38" t="str">
        <f>Rajtlista!D4</f>
        <v>közép</v>
      </c>
      <c r="E7" s="39">
        <f ca="1">VLOOKUP(A7,depo1!$A$4:$D$64,3,FALSE)</f>
        <v>1.9347222223586868E-2</v>
      </c>
      <c r="F7" s="39">
        <f ca="1">VLOOKUP(A7,depo1!$A$4:$D$64,4,FALSE)</f>
        <v>1.0182748538729931E-3</v>
      </c>
      <c r="G7" s="39">
        <f ca="1">VLOOKUP(A7,depo1!F$4:H$64,3,FALSE)</f>
        <v>2.7431712951511145E-3</v>
      </c>
      <c r="H7" s="39">
        <f ca="1">VLOOKUP(A7,depo2!$A$4:$D$64,3,FALSE)</f>
        <v>0.12733819444838446</v>
      </c>
      <c r="I7" s="40">
        <f ca="1">VLOOKUP(A7,depo2!$A$4:$D$64,4,FALSE)</f>
        <v>28.30389328417553</v>
      </c>
      <c r="J7" s="39">
        <f ca="1">VLOOKUP(A7,depo2!F$4:H$64,3,FALSE)</f>
        <v>4.3956018489552662E-3</v>
      </c>
      <c r="K7" s="39" t="s">
        <v>41</v>
      </c>
      <c r="L7" s="39"/>
      <c r="M7" s="39" t="s">
        <v>39</v>
      </c>
    </row>
  </sheetData>
  <autoFilter ref="A1:M7">
    <sortState ref="A2:M61">
      <sortCondition ref="M1:M61"/>
    </sortState>
  </autoFilter>
  <sortState ref="A2:M22">
    <sortCondition ref="M2:M22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6</vt:i4>
      </vt:variant>
    </vt:vector>
  </HeadingPairs>
  <TitlesOfParts>
    <vt:vector size="6" baseType="lpstr">
      <vt:lpstr>Rajtlista</vt:lpstr>
      <vt:lpstr>start</vt:lpstr>
      <vt:lpstr>depo1</vt:lpstr>
      <vt:lpstr>depo2</vt:lpstr>
      <vt:lpstr>befuto</vt:lpstr>
      <vt:lpstr>Végeredmény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Ivan</dc:creator>
  <cp:lastModifiedBy>Ivan</cp:lastModifiedBy>
  <dcterms:created xsi:type="dcterms:W3CDTF">2020-08-09T12:35:03Z</dcterms:created>
  <dcterms:modified xsi:type="dcterms:W3CDTF">2020-08-30T18:51:23Z</dcterms:modified>
</cp:coreProperties>
</file>