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0" yWindow="0" windowWidth="23256" windowHeight="12432" activeTab="5"/>
  </bookViews>
  <sheets>
    <sheet name="Rajtlista" sheetId="6" r:id="rId1"/>
    <sheet name="start" sheetId="1" r:id="rId2"/>
    <sheet name="depo1" sheetId="2" r:id="rId3"/>
    <sheet name="depo2" sheetId="3" r:id="rId4"/>
    <sheet name="befuto" sheetId="4" r:id="rId5"/>
    <sheet name="Végeredmény" sheetId="5" r:id="rId6"/>
  </sheets>
  <definedNames>
    <definedName name="_xlnm._FilterDatabase" localSheetId="5" hidden="1">Végeredmény!$A$1:$M$61</definedName>
  </definedNames>
  <calcPr calcId="145621" iterate="1"/>
</workbook>
</file>

<file path=xl/calcChain.xml><?xml version="1.0" encoding="utf-8"?>
<calcChain xmlns="http://schemas.openxmlformats.org/spreadsheetml/2006/main">
  <c r="L16" i="3" l="1"/>
  <c r="L15" i="3"/>
  <c r="L14" i="3"/>
  <c r="I1" i="4" l="1"/>
  <c r="H1" i="4"/>
  <c r="M1" i="3"/>
  <c r="L1" i="3"/>
  <c r="M1" i="2"/>
  <c r="L1" i="2"/>
  <c r="D4" i="5"/>
  <c r="D6" i="5"/>
  <c r="D9" i="5"/>
  <c r="D10" i="5"/>
  <c r="D11" i="5"/>
  <c r="D12" i="5"/>
  <c r="D13" i="5"/>
  <c r="D14" i="5"/>
  <c r="D15" i="5"/>
  <c r="D16" i="5"/>
  <c r="D17" i="5"/>
  <c r="D18" i="5"/>
  <c r="D19" i="5"/>
  <c r="D20" i="5"/>
  <c r="D21" i="5"/>
  <c r="D22" i="5"/>
  <c r="D23" i="5"/>
  <c r="D24" i="5"/>
  <c r="D25" i="5"/>
  <c r="D26" i="5"/>
  <c r="D27" i="5"/>
  <c r="D28" i="5"/>
  <c r="D29" i="5"/>
  <c r="D30" i="5"/>
  <c r="D31" i="5"/>
  <c r="D32" i="5"/>
  <c r="D33" i="5"/>
  <c r="D34" i="5"/>
  <c r="D35" i="5"/>
  <c r="D36" i="5"/>
  <c r="D37" i="5"/>
  <c r="D38" i="5"/>
  <c r="D39" i="5"/>
  <c r="D40" i="5"/>
  <c r="D41" i="5"/>
  <c r="D42" i="5"/>
  <c r="D43" i="5"/>
  <c r="D44" i="5"/>
  <c r="D45" i="5"/>
  <c r="D46" i="5"/>
  <c r="D47" i="5"/>
  <c r="D48" i="5"/>
  <c r="D49" i="5"/>
  <c r="D50" i="5"/>
  <c r="D51" i="5"/>
  <c r="D52" i="5"/>
  <c r="D53" i="5"/>
  <c r="D54" i="5"/>
  <c r="D55" i="5"/>
  <c r="D56" i="5"/>
  <c r="D57" i="5"/>
  <c r="D58" i="5"/>
  <c r="D59" i="5"/>
  <c r="D60" i="5"/>
  <c r="D61" i="5"/>
  <c r="D3" i="5"/>
  <c r="D7" i="5"/>
  <c r="D5" i="5"/>
  <c r="C4" i="5"/>
  <c r="C6" i="5"/>
  <c r="C9" i="5"/>
  <c r="C10" i="5"/>
  <c r="C11" i="5"/>
  <c r="C12" i="5"/>
  <c r="C13" i="5"/>
  <c r="C14" i="5"/>
  <c r="C15" i="5"/>
  <c r="C16" i="5"/>
  <c r="C17" i="5"/>
  <c r="C18" i="5"/>
  <c r="C19" i="5"/>
  <c r="C20" i="5"/>
  <c r="C21" i="5"/>
  <c r="C22" i="5"/>
  <c r="C23" i="5"/>
  <c r="C24" i="5"/>
  <c r="C25" i="5"/>
  <c r="C26" i="5"/>
  <c r="C27" i="5"/>
  <c r="C28" i="5"/>
  <c r="C29" i="5"/>
  <c r="C30" i="5"/>
  <c r="C31" i="5"/>
  <c r="C32" i="5"/>
  <c r="C33" i="5"/>
  <c r="C34" i="5"/>
  <c r="C35" i="5"/>
  <c r="C36" i="5"/>
  <c r="C37" i="5"/>
  <c r="C38" i="5"/>
  <c r="C39" i="5"/>
  <c r="C40" i="5"/>
  <c r="C41" i="5"/>
  <c r="C42" i="5"/>
  <c r="C43" i="5"/>
  <c r="C44" i="5"/>
  <c r="C45" i="5"/>
  <c r="C46" i="5"/>
  <c r="C47" i="5"/>
  <c r="C48" i="5"/>
  <c r="C49" i="5"/>
  <c r="C50" i="5"/>
  <c r="C51" i="5"/>
  <c r="C52" i="5"/>
  <c r="C53" i="5"/>
  <c r="C54" i="5"/>
  <c r="C55" i="5"/>
  <c r="C56" i="5"/>
  <c r="C57" i="5"/>
  <c r="C58" i="5"/>
  <c r="C59" i="5"/>
  <c r="C60" i="5"/>
  <c r="A4" i="5"/>
  <c r="A6" i="5"/>
  <c r="A9" i="5"/>
  <c r="A10" i="5"/>
  <c r="A11" i="5"/>
  <c r="F11" i="5" s="1"/>
  <c r="A12" i="5"/>
  <c r="F12" i="5" s="1"/>
  <c r="A13" i="5"/>
  <c r="F13" i="5" s="1"/>
  <c r="A14" i="5"/>
  <c r="F14" i="5" s="1"/>
  <c r="A15" i="5"/>
  <c r="F15" i="5" s="1"/>
  <c r="A16" i="5"/>
  <c r="F16" i="5" s="1"/>
  <c r="A17" i="5"/>
  <c r="F17" i="5" s="1"/>
  <c r="A18" i="5"/>
  <c r="F18" i="5" s="1"/>
  <c r="A19" i="5"/>
  <c r="F19" i="5" s="1"/>
  <c r="A20" i="5"/>
  <c r="F20" i="5" s="1"/>
  <c r="A21" i="5"/>
  <c r="F21" i="5" s="1"/>
  <c r="A22" i="5"/>
  <c r="F22" i="5" s="1"/>
  <c r="A23" i="5"/>
  <c r="F23" i="5" s="1"/>
  <c r="A24" i="5"/>
  <c r="F24" i="5" s="1"/>
  <c r="A25" i="5"/>
  <c r="F25" i="5" s="1"/>
  <c r="A26" i="5"/>
  <c r="F26" i="5" s="1"/>
  <c r="A27" i="5"/>
  <c r="F27" i="5" s="1"/>
  <c r="A28" i="5"/>
  <c r="F28" i="5" s="1"/>
  <c r="A29" i="5"/>
  <c r="F29" i="5" s="1"/>
  <c r="A30" i="5"/>
  <c r="F30" i="5" s="1"/>
  <c r="A31" i="5"/>
  <c r="F31" i="5" s="1"/>
  <c r="A32" i="5"/>
  <c r="F32" i="5" s="1"/>
  <c r="A33" i="5"/>
  <c r="F33" i="5" s="1"/>
  <c r="A34" i="5"/>
  <c r="F34" i="5" s="1"/>
  <c r="A35" i="5"/>
  <c r="F35" i="5" s="1"/>
  <c r="A36" i="5"/>
  <c r="F36" i="5" s="1"/>
  <c r="A37" i="5"/>
  <c r="F37" i="5" s="1"/>
  <c r="A38" i="5"/>
  <c r="F38" i="5" s="1"/>
  <c r="A39" i="5"/>
  <c r="F39" i="5" s="1"/>
  <c r="A40" i="5"/>
  <c r="F40" i="5" s="1"/>
  <c r="A41" i="5"/>
  <c r="F41" i="5" s="1"/>
  <c r="A42" i="5"/>
  <c r="F42" i="5" s="1"/>
  <c r="A43" i="5"/>
  <c r="F43" i="5" s="1"/>
  <c r="A44" i="5"/>
  <c r="F44" i="5" s="1"/>
  <c r="A45" i="5"/>
  <c r="F45" i="5" s="1"/>
  <c r="A46" i="5"/>
  <c r="F46" i="5" s="1"/>
  <c r="A47" i="5"/>
  <c r="F47" i="5" s="1"/>
  <c r="A48" i="5"/>
  <c r="F48" i="5" s="1"/>
  <c r="A49" i="5"/>
  <c r="F49" i="5" s="1"/>
  <c r="A50" i="5"/>
  <c r="F50" i="5" s="1"/>
  <c r="A51" i="5"/>
  <c r="F51" i="5" s="1"/>
  <c r="A52" i="5"/>
  <c r="F52" i="5" s="1"/>
  <c r="A53" i="5"/>
  <c r="F53" i="5" s="1"/>
  <c r="A54" i="5"/>
  <c r="F54" i="5" s="1"/>
  <c r="A55" i="5"/>
  <c r="F55" i="5" s="1"/>
  <c r="A56" i="5"/>
  <c r="F56" i="5" s="1"/>
  <c r="A57" i="5"/>
  <c r="F57" i="5" s="1"/>
  <c r="A58" i="5"/>
  <c r="F58" i="5" s="1"/>
  <c r="A59" i="5"/>
  <c r="F59" i="5" s="1"/>
  <c r="A60" i="5"/>
  <c r="F60" i="5" s="1"/>
  <c r="B4" i="5"/>
  <c r="B6" i="5"/>
  <c r="B9" i="5"/>
  <c r="B10" i="5"/>
  <c r="B11" i="5"/>
  <c r="B12" i="5"/>
  <c r="B13" i="5"/>
  <c r="B14" i="5"/>
  <c r="B15" i="5"/>
  <c r="B16" i="5"/>
  <c r="B17" i="5"/>
  <c r="B18" i="5"/>
  <c r="B19" i="5"/>
  <c r="B20" i="5"/>
  <c r="B21" i="5"/>
  <c r="B22" i="5"/>
  <c r="B23" i="5"/>
  <c r="B24" i="5"/>
  <c r="B25" i="5"/>
  <c r="B26" i="5"/>
  <c r="B27" i="5"/>
  <c r="B28" i="5"/>
  <c r="B29" i="5"/>
  <c r="B30" i="5"/>
  <c r="B31" i="5"/>
  <c r="B32" i="5"/>
  <c r="B33" i="5"/>
  <c r="B34" i="5"/>
  <c r="B35" i="5"/>
  <c r="B36" i="5"/>
  <c r="B37" i="5"/>
  <c r="B38" i="5"/>
  <c r="B39" i="5"/>
  <c r="B40" i="5"/>
  <c r="B41" i="5"/>
  <c r="B42" i="5"/>
  <c r="B43" i="5"/>
  <c r="B44" i="5"/>
  <c r="B45" i="5"/>
  <c r="B46" i="5"/>
  <c r="B47" i="5"/>
  <c r="B48" i="5"/>
  <c r="B49" i="5"/>
  <c r="B50" i="5"/>
  <c r="B51" i="5"/>
  <c r="B52" i="5"/>
  <c r="B53" i="5"/>
  <c r="B54" i="5"/>
  <c r="B55" i="5"/>
  <c r="B56" i="5"/>
  <c r="B57" i="5"/>
  <c r="B58" i="5"/>
  <c r="B59" i="5"/>
  <c r="B60" i="5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4" i="4"/>
  <c r="B25" i="4"/>
  <c r="C25" i="4" s="1"/>
  <c r="B26" i="4"/>
  <c r="B27" i="4"/>
  <c r="B28" i="4"/>
  <c r="C28" i="4" s="1"/>
  <c r="B29" i="4"/>
  <c r="C29" i="4" s="1"/>
  <c r="B30" i="4"/>
  <c r="B31" i="4"/>
  <c r="B32" i="4"/>
  <c r="C32" i="4" s="1"/>
  <c r="B33" i="4"/>
  <c r="C33" i="4" s="1"/>
  <c r="B34" i="4"/>
  <c r="B35" i="4"/>
  <c r="B36" i="4"/>
  <c r="C36" i="4" s="1"/>
  <c r="B37" i="4"/>
  <c r="C37" i="4" s="1"/>
  <c r="B38" i="4"/>
  <c r="B39" i="4"/>
  <c r="C39" i="4" s="1"/>
  <c r="B40" i="4"/>
  <c r="B41" i="4"/>
  <c r="C41" i="4" s="1"/>
  <c r="B42" i="4"/>
  <c r="C42" i="4" s="1"/>
  <c r="B43" i="4"/>
  <c r="C43" i="4" s="1"/>
  <c r="B44" i="4"/>
  <c r="B45" i="4"/>
  <c r="C45" i="4" s="1"/>
  <c r="B46" i="4"/>
  <c r="C46" i="4" s="1"/>
  <c r="B47" i="4"/>
  <c r="C47" i="4" s="1"/>
  <c r="B48" i="4"/>
  <c r="B49" i="4"/>
  <c r="C49" i="4" s="1"/>
  <c r="B50" i="4"/>
  <c r="C50" i="4" s="1"/>
  <c r="B51" i="4"/>
  <c r="C51" i="4" s="1"/>
  <c r="B52" i="4"/>
  <c r="B53" i="4"/>
  <c r="C53" i="4" s="1"/>
  <c r="B54" i="4"/>
  <c r="C54" i="4" s="1"/>
  <c r="B55" i="4"/>
  <c r="C55" i="4" s="1"/>
  <c r="B56" i="4"/>
  <c r="B57" i="4"/>
  <c r="C57" i="4" s="1"/>
  <c r="B58" i="4"/>
  <c r="C58" i="4" s="1"/>
  <c r="B59" i="4"/>
  <c r="C59" i="4" s="1"/>
  <c r="B60" i="4"/>
  <c r="B61" i="4"/>
  <c r="C61" i="4" s="1"/>
  <c r="B62" i="4"/>
  <c r="C62" i="4" s="1"/>
  <c r="B63" i="4"/>
  <c r="C63" i="4" s="1"/>
  <c r="B64" i="4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46" i="3"/>
  <c r="I47" i="3"/>
  <c r="I48" i="3"/>
  <c r="I49" i="3"/>
  <c r="I50" i="3"/>
  <c r="I51" i="3"/>
  <c r="I52" i="3"/>
  <c r="I53" i="3"/>
  <c r="I54" i="3"/>
  <c r="I55" i="3"/>
  <c r="I56" i="3"/>
  <c r="I57" i="3"/>
  <c r="I58" i="3"/>
  <c r="I59" i="3"/>
  <c r="I60" i="3"/>
  <c r="I61" i="3"/>
  <c r="I62" i="3"/>
  <c r="I63" i="3"/>
  <c r="I64" i="3"/>
  <c r="I5" i="3"/>
  <c r="I6" i="3"/>
  <c r="I7" i="3"/>
  <c r="I8" i="3"/>
  <c r="I9" i="3"/>
  <c r="I4" i="3"/>
  <c r="E10" i="3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E36" i="3"/>
  <c r="E37" i="3"/>
  <c r="E38" i="3"/>
  <c r="E39" i="3"/>
  <c r="E40" i="3"/>
  <c r="E41" i="3"/>
  <c r="E42" i="3"/>
  <c r="E43" i="3"/>
  <c r="E44" i="3"/>
  <c r="E45" i="3"/>
  <c r="E46" i="3"/>
  <c r="E47" i="3"/>
  <c r="E48" i="3"/>
  <c r="E49" i="3"/>
  <c r="E50" i="3"/>
  <c r="E51" i="3"/>
  <c r="E52" i="3"/>
  <c r="E53" i="3"/>
  <c r="E54" i="3"/>
  <c r="E55" i="3"/>
  <c r="E56" i="3"/>
  <c r="E57" i="3"/>
  <c r="E58" i="3"/>
  <c r="E59" i="3"/>
  <c r="E60" i="3"/>
  <c r="E61" i="3"/>
  <c r="E62" i="3"/>
  <c r="E63" i="3"/>
  <c r="E64" i="3"/>
  <c r="E5" i="3"/>
  <c r="E6" i="3"/>
  <c r="E7" i="3"/>
  <c r="E8" i="3"/>
  <c r="E9" i="3"/>
  <c r="E4" i="3"/>
  <c r="B25" i="3"/>
  <c r="C25" i="3" s="1"/>
  <c r="G25" i="3"/>
  <c r="H25" i="3" s="1"/>
  <c r="B26" i="3"/>
  <c r="C26" i="3" s="1"/>
  <c r="G26" i="3"/>
  <c r="H26" i="3" s="1"/>
  <c r="B27" i="3"/>
  <c r="C27" i="3" s="1"/>
  <c r="D27" i="3" s="1"/>
  <c r="G27" i="3"/>
  <c r="H27" i="3" s="1"/>
  <c r="B28" i="3"/>
  <c r="G28" i="3"/>
  <c r="H28" i="3" s="1"/>
  <c r="B29" i="3"/>
  <c r="C29" i="3" s="1"/>
  <c r="G29" i="3"/>
  <c r="H29" i="3" s="1"/>
  <c r="B30" i="3"/>
  <c r="G30" i="3"/>
  <c r="H30" i="3" s="1"/>
  <c r="B31" i="3"/>
  <c r="C31" i="3" s="1"/>
  <c r="G31" i="3"/>
  <c r="H31" i="3" s="1"/>
  <c r="B32" i="3"/>
  <c r="C32" i="3" s="1"/>
  <c r="G32" i="3"/>
  <c r="H32" i="3" s="1"/>
  <c r="B33" i="3"/>
  <c r="C33" i="3" s="1"/>
  <c r="G33" i="3"/>
  <c r="H33" i="3" s="1"/>
  <c r="B34" i="3"/>
  <c r="G34" i="3"/>
  <c r="H34" i="3" s="1"/>
  <c r="B35" i="3"/>
  <c r="C35" i="3" s="1"/>
  <c r="D35" i="3" s="1"/>
  <c r="G35" i="3"/>
  <c r="H35" i="3" s="1"/>
  <c r="B36" i="3"/>
  <c r="C36" i="3" s="1"/>
  <c r="G36" i="3"/>
  <c r="H36" i="3" s="1"/>
  <c r="B37" i="3"/>
  <c r="C37" i="3" s="1"/>
  <c r="G37" i="3"/>
  <c r="H37" i="3" s="1"/>
  <c r="B38" i="3"/>
  <c r="G38" i="3"/>
  <c r="H38" i="3" s="1"/>
  <c r="B39" i="3"/>
  <c r="C39" i="3" s="1"/>
  <c r="G39" i="3"/>
  <c r="H39" i="3" s="1"/>
  <c r="B40" i="3"/>
  <c r="G40" i="3"/>
  <c r="H40" i="3" s="1"/>
  <c r="B41" i="3"/>
  <c r="C41" i="3" s="1"/>
  <c r="G41" i="3"/>
  <c r="H41" i="3" s="1"/>
  <c r="B42" i="3"/>
  <c r="G42" i="3"/>
  <c r="H42" i="3" s="1"/>
  <c r="B43" i="3"/>
  <c r="C43" i="3" s="1"/>
  <c r="D43" i="3" s="1"/>
  <c r="G43" i="3"/>
  <c r="H43" i="3" s="1"/>
  <c r="B44" i="3"/>
  <c r="G44" i="3"/>
  <c r="H44" i="3" s="1"/>
  <c r="B45" i="3"/>
  <c r="C45" i="3" s="1"/>
  <c r="G45" i="3"/>
  <c r="H45" i="3" s="1"/>
  <c r="B46" i="3"/>
  <c r="G46" i="3"/>
  <c r="H46" i="3" s="1"/>
  <c r="B47" i="3"/>
  <c r="C47" i="3" s="1"/>
  <c r="G47" i="3"/>
  <c r="H47" i="3" s="1"/>
  <c r="B48" i="3"/>
  <c r="C48" i="3" s="1"/>
  <c r="G48" i="3"/>
  <c r="H48" i="3" s="1"/>
  <c r="B49" i="3"/>
  <c r="C49" i="3" s="1"/>
  <c r="G49" i="3"/>
  <c r="H49" i="3" s="1"/>
  <c r="B50" i="3"/>
  <c r="G50" i="3"/>
  <c r="H50" i="3" s="1"/>
  <c r="B51" i="3"/>
  <c r="C51" i="3" s="1"/>
  <c r="D51" i="3" s="1"/>
  <c r="G51" i="3"/>
  <c r="H51" i="3" s="1"/>
  <c r="B52" i="3"/>
  <c r="C52" i="3" s="1"/>
  <c r="G52" i="3"/>
  <c r="H52" i="3" s="1"/>
  <c r="B53" i="3"/>
  <c r="C53" i="3" s="1"/>
  <c r="G53" i="3"/>
  <c r="H53" i="3" s="1"/>
  <c r="B54" i="3"/>
  <c r="G54" i="3"/>
  <c r="H54" i="3" s="1"/>
  <c r="B55" i="3"/>
  <c r="C55" i="3" s="1"/>
  <c r="G55" i="3"/>
  <c r="H55" i="3" s="1"/>
  <c r="B56" i="3"/>
  <c r="G56" i="3"/>
  <c r="H56" i="3" s="1"/>
  <c r="B57" i="3"/>
  <c r="C57" i="3" s="1"/>
  <c r="G57" i="3"/>
  <c r="H57" i="3" s="1"/>
  <c r="B58" i="3"/>
  <c r="G58" i="3"/>
  <c r="H58" i="3" s="1"/>
  <c r="B59" i="3"/>
  <c r="C59" i="3" s="1"/>
  <c r="D59" i="3" s="1"/>
  <c r="G59" i="3"/>
  <c r="H59" i="3" s="1"/>
  <c r="B60" i="3"/>
  <c r="C60" i="3" s="1"/>
  <c r="G60" i="3"/>
  <c r="H60" i="3" s="1"/>
  <c r="B61" i="3"/>
  <c r="C61" i="3" s="1"/>
  <c r="G61" i="3"/>
  <c r="H61" i="3" s="1"/>
  <c r="B62" i="3"/>
  <c r="G62" i="3"/>
  <c r="H62" i="3" s="1"/>
  <c r="B63" i="3"/>
  <c r="C63" i="3" s="1"/>
  <c r="G63" i="3"/>
  <c r="H63" i="3" s="1"/>
  <c r="B64" i="3"/>
  <c r="C64" i="3" s="1"/>
  <c r="G64" i="3"/>
  <c r="H64" i="3" s="1"/>
  <c r="B25" i="2"/>
  <c r="E25" i="2"/>
  <c r="G25" i="2"/>
  <c r="H25" i="2" s="1"/>
  <c r="I25" i="2"/>
  <c r="B26" i="2"/>
  <c r="E26" i="2"/>
  <c r="G26" i="2"/>
  <c r="H26" i="2" s="1"/>
  <c r="I26" i="2"/>
  <c r="B27" i="2"/>
  <c r="E27" i="2"/>
  <c r="G27" i="2"/>
  <c r="H27" i="2" s="1"/>
  <c r="I27" i="2"/>
  <c r="B28" i="2"/>
  <c r="E28" i="2"/>
  <c r="G28" i="2"/>
  <c r="H28" i="2" s="1"/>
  <c r="I28" i="2"/>
  <c r="B29" i="2"/>
  <c r="E29" i="2"/>
  <c r="G29" i="2"/>
  <c r="H29" i="2" s="1"/>
  <c r="I29" i="2"/>
  <c r="B30" i="2"/>
  <c r="E30" i="2"/>
  <c r="G30" i="2"/>
  <c r="H30" i="2" s="1"/>
  <c r="I30" i="2"/>
  <c r="B31" i="2"/>
  <c r="E31" i="2"/>
  <c r="G31" i="2"/>
  <c r="H31" i="2" s="1"/>
  <c r="I31" i="2"/>
  <c r="B32" i="2"/>
  <c r="E32" i="2"/>
  <c r="G32" i="2"/>
  <c r="H32" i="2" s="1"/>
  <c r="I32" i="2"/>
  <c r="B33" i="2"/>
  <c r="E33" i="2"/>
  <c r="G33" i="2"/>
  <c r="H33" i="2" s="1"/>
  <c r="I33" i="2"/>
  <c r="B34" i="2"/>
  <c r="E34" i="2"/>
  <c r="G34" i="2"/>
  <c r="H34" i="2" s="1"/>
  <c r="I34" i="2"/>
  <c r="B35" i="2"/>
  <c r="E35" i="2"/>
  <c r="G35" i="2"/>
  <c r="H35" i="2" s="1"/>
  <c r="I35" i="2"/>
  <c r="E36" i="2"/>
  <c r="G36" i="2"/>
  <c r="H36" i="2" s="1"/>
  <c r="I36" i="2"/>
  <c r="B37" i="2"/>
  <c r="E37" i="2"/>
  <c r="G37" i="2"/>
  <c r="H37" i="2" s="1"/>
  <c r="I37" i="2"/>
  <c r="B38" i="2"/>
  <c r="E38" i="2"/>
  <c r="G38" i="2"/>
  <c r="H38" i="2" s="1"/>
  <c r="I38" i="2"/>
  <c r="B39" i="2"/>
  <c r="E39" i="2"/>
  <c r="G39" i="2"/>
  <c r="H39" i="2" s="1"/>
  <c r="I39" i="2"/>
  <c r="B40" i="2"/>
  <c r="E40" i="2"/>
  <c r="G40" i="2"/>
  <c r="H40" i="2" s="1"/>
  <c r="I40" i="2"/>
  <c r="B41" i="2"/>
  <c r="E41" i="2"/>
  <c r="G41" i="2"/>
  <c r="H41" i="2" s="1"/>
  <c r="I41" i="2"/>
  <c r="B42" i="2"/>
  <c r="E42" i="2"/>
  <c r="G42" i="2"/>
  <c r="H42" i="2" s="1"/>
  <c r="I42" i="2"/>
  <c r="B43" i="2"/>
  <c r="E43" i="2"/>
  <c r="G43" i="2"/>
  <c r="H43" i="2" s="1"/>
  <c r="I43" i="2"/>
  <c r="B44" i="2"/>
  <c r="E44" i="2"/>
  <c r="G44" i="2"/>
  <c r="H44" i="2" s="1"/>
  <c r="I44" i="2"/>
  <c r="B45" i="2"/>
  <c r="E45" i="2"/>
  <c r="G45" i="2"/>
  <c r="H45" i="2" s="1"/>
  <c r="I45" i="2"/>
  <c r="B46" i="2"/>
  <c r="E46" i="2"/>
  <c r="G46" i="2"/>
  <c r="H46" i="2" s="1"/>
  <c r="I46" i="2"/>
  <c r="B47" i="2"/>
  <c r="E47" i="2"/>
  <c r="G47" i="2"/>
  <c r="H47" i="2" s="1"/>
  <c r="I47" i="2"/>
  <c r="B48" i="2"/>
  <c r="E48" i="2"/>
  <c r="G48" i="2"/>
  <c r="H48" i="2" s="1"/>
  <c r="I48" i="2"/>
  <c r="B49" i="2"/>
  <c r="E49" i="2"/>
  <c r="G49" i="2"/>
  <c r="H49" i="2" s="1"/>
  <c r="I49" i="2"/>
  <c r="B50" i="2"/>
  <c r="E50" i="2"/>
  <c r="G50" i="2"/>
  <c r="H50" i="2" s="1"/>
  <c r="I50" i="2"/>
  <c r="B51" i="2"/>
  <c r="E51" i="2"/>
  <c r="G51" i="2"/>
  <c r="H51" i="2" s="1"/>
  <c r="I51" i="2"/>
  <c r="B52" i="2"/>
  <c r="E52" i="2"/>
  <c r="G52" i="2"/>
  <c r="H52" i="2" s="1"/>
  <c r="I52" i="2"/>
  <c r="B53" i="2"/>
  <c r="E53" i="2"/>
  <c r="G53" i="2"/>
  <c r="H53" i="2" s="1"/>
  <c r="I53" i="2"/>
  <c r="B54" i="2"/>
  <c r="E54" i="2"/>
  <c r="G54" i="2"/>
  <c r="H54" i="2" s="1"/>
  <c r="I54" i="2"/>
  <c r="B55" i="2"/>
  <c r="E55" i="2"/>
  <c r="G55" i="2"/>
  <c r="H55" i="2" s="1"/>
  <c r="I55" i="2"/>
  <c r="B56" i="2"/>
  <c r="E56" i="2"/>
  <c r="G56" i="2"/>
  <c r="H56" i="2" s="1"/>
  <c r="I56" i="2"/>
  <c r="E57" i="2"/>
  <c r="I57" i="2"/>
  <c r="B58" i="2"/>
  <c r="E58" i="2"/>
  <c r="G58" i="2"/>
  <c r="H58" i="2" s="1"/>
  <c r="I58" i="2"/>
  <c r="B59" i="2"/>
  <c r="E59" i="2"/>
  <c r="G59" i="2"/>
  <c r="H59" i="2" s="1"/>
  <c r="I59" i="2"/>
  <c r="B60" i="2"/>
  <c r="E60" i="2"/>
  <c r="G60" i="2"/>
  <c r="H60" i="2" s="1"/>
  <c r="I60" i="2"/>
  <c r="B61" i="2"/>
  <c r="E61" i="2"/>
  <c r="G61" i="2"/>
  <c r="H61" i="2" s="1"/>
  <c r="I61" i="2"/>
  <c r="B62" i="2"/>
  <c r="E62" i="2"/>
  <c r="G62" i="2"/>
  <c r="H62" i="2" s="1"/>
  <c r="I62" i="2"/>
  <c r="B63" i="2"/>
  <c r="E63" i="2"/>
  <c r="G63" i="2"/>
  <c r="H63" i="2" s="1"/>
  <c r="I63" i="2"/>
  <c r="B64" i="2"/>
  <c r="E64" i="2"/>
  <c r="G64" i="2"/>
  <c r="H64" i="2" s="1"/>
  <c r="I6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4" i="2"/>
  <c r="D63" i="3" l="1"/>
  <c r="D55" i="3"/>
  <c r="D47" i="3"/>
  <c r="D39" i="3"/>
  <c r="D31" i="3"/>
  <c r="D26" i="3"/>
  <c r="D63" i="4"/>
  <c r="D55" i="4"/>
  <c r="D47" i="4"/>
  <c r="D39" i="4"/>
  <c r="D59" i="4"/>
  <c r="D51" i="4"/>
  <c r="D43" i="4"/>
  <c r="D61" i="3"/>
  <c r="D57" i="3"/>
  <c r="D53" i="3"/>
  <c r="D49" i="3"/>
  <c r="D45" i="3"/>
  <c r="D41" i="3"/>
  <c r="D37" i="3"/>
  <c r="D33" i="3"/>
  <c r="D29" i="3"/>
  <c r="D25" i="3"/>
  <c r="D62" i="4"/>
  <c r="D58" i="4"/>
  <c r="D54" i="4"/>
  <c r="D50" i="4"/>
  <c r="D46" i="4"/>
  <c r="D42" i="4"/>
  <c r="D36" i="4"/>
  <c r="D32" i="4"/>
  <c r="D28" i="4"/>
  <c r="D64" i="3"/>
  <c r="D60" i="3"/>
  <c r="D52" i="3"/>
  <c r="D48" i="3"/>
  <c r="D36" i="3"/>
  <c r="D32" i="3"/>
  <c r="D61" i="4"/>
  <c r="D57" i="4"/>
  <c r="D53" i="4"/>
  <c r="D49" i="4"/>
  <c r="D45" i="4"/>
  <c r="D41" i="4"/>
  <c r="D37" i="4"/>
  <c r="D33" i="4"/>
  <c r="D29" i="4"/>
  <c r="D25" i="4"/>
  <c r="L58" i="5"/>
  <c r="J58" i="5"/>
  <c r="H58" i="5"/>
  <c r="M58" i="5"/>
  <c r="K58" i="5"/>
  <c r="I58" i="5"/>
  <c r="L54" i="5"/>
  <c r="J54" i="5"/>
  <c r="H54" i="5"/>
  <c r="M54" i="5"/>
  <c r="K54" i="5"/>
  <c r="I54" i="5"/>
  <c r="L50" i="5"/>
  <c r="J50" i="5"/>
  <c r="H50" i="5"/>
  <c r="M50" i="5"/>
  <c r="K50" i="5"/>
  <c r="I50" i="5"/>
  <c r="L46" i="5"/>
  <c r="J46" i="5"/>
  <c r="H46" i="5"/>
  <c r="M46" i="5"/>
  <c r="K46" i="5"/>
  <c r="I46" i="5"/>
  <c r="L42" i="5"/>
  <c r="J42" i="5"/>
  <c r="H42" i="5"/>
  <c r="M42" i="5"/>
  <c r="K42" i="5"/>
  <c r="I42" i="5"/>
  <c r="L38" i="5"/>
  <c r="J38" i="5"/>
  <c r="H38" i="5"/>
  <c r="M38" i="5"/>
  <c r="K38" i="5"/>
  <c r="I38" i="5"/>
  <c r="L34" i="5"/>
  <c r="J34" i="5"/>
  <c r="H34" i="5"/>
  <c r="M34" i="5"/>
  <c r="K34" i="5"/>
  <c r="I34" i="5"/>
  <c r="L30" i="5"/>
  <c r="J30" i="5"/>
  <c r="H30" i="5"/>
  <c r="M30" i="5"/>
  <c r="K30" i="5"/>
  <c r="I30" i="5"/>
  <c r="L26" i="5"/>
  <c r="J26" i="5"/>
  <c r="H26" i="5"/>
  <c r="M26" i="5"/>
  <c r="K26" i="5"/>
  <c r="I26" i="5"/>
  <c r="L22" i="5"/>
  <c r="J22" i="5"/>
  <c r="H22" i="5"/>
  <c r="M22" i="5"/>
  <c r="K22" i="5"/>
  <c r="I22" i="5"/>
  <c r="G22" i="5"/>
  <c r="L18" i="5"/>
  <c r="J18" i="5"/>
  <c r="H18" i="5"/>
  <c r="M18" i="5"/>
  <c r="K18" i="5"/>
  <c r="I18" i="5"/>
  <c r="G18" i="5"/>
  <c r="L14" i="5"/>
  <c r="J14" i="5"/>
  <c r="H14" i="5"/>
  <c r="M14" i="5"/>
  <c r="K14" i="5"/>
  <c r="I14" i="5"/>
  <c r="G14" i="5"/>
  <c r="E58" i="5"/>
  <c r="E54" i="5"/>
  <c r="E50" i="5"/>
  <c r="E46" i="5"/>
  <c r="E42" i="5"/>
  <c r="E38" i="5"/>
  <c r="E34" i="5"/>
  <c r="E30" i="5"/>
  <c r="E26" i="5"/>
  <c r="E22" i="5"/>
  <c r="E18" i="5"/>
  <c r="E14" i="5"/>
  <c r="G58" i="5"/>
  <c r="G54" i="5"/>
  <c r="G50" i="5"/>
  <c r="G46" i="5"/>
  <c r="G42" i="5"/>
  <c r="G38" i="5"/>
  <c r="G34" i="5"/>
  <c r="G30" i="5"/>
  <c r="G26" i="5"/>
  <c r="L57" i="5"/>
  <c r="J57" i="5"/>
  <c r="H57" i="5"/>
  <c r="M57" i="5"/>
  <c r="K57" i="5"/>
  <c r="I57" i="5"/>
  <c r="L53" i="5"/>
  <c r="J53" i="5"/>
  <c r="H53" i="5"/>
  <c r="M53" i="5"/>
  <c r="K53" i="5"/>
  <c r="I53" i="5"/>
  <c r="L49" i="5"/>
  <c r="J49" i="5"/>
  <c r="H49" i="5"/>
  <c r="M49" i="5"/>
  <c r="K49" i="5"/>
  <c r="I49" i="5"/>
  <c r="L45" i="5"/>
  <c r="J45" i="5"/>
  <c r="H45" i="5"/>
  <c r="M45" i="5"/>
  <c r="K45" i="5"/>
  <c r="I45" i="5"/>
  <c r="L41" i="5"/>
  <c r="J41" i="5"/>
  <c r="H41" i="5"/>
  <c r="M41" i="5"/>
  <c r="K41" i="5"/>
  <c r="I41" i="5"/>
  <c r="L37" i="5"/>
  <c r="J37" i="5"/>
  <c r="H37" i="5"/>
  <c r="M37" i="5"/>
  <c r="K37" i="5"/>
  <c r="I37" i="5"/>
  <c r="L33" i="5"/>
  <c r="J33" i="5"/>
  <c r="H33" i="5"/>
  <c r="M33" i="5"/>
  <c r="K33" i="5"/>
  <c r="I33" i="5"/>
  <c r="L29" i="5"/>
  <c r="J29" i="5"/>
  <c r="H29" i="5"/>
  <c r="M29" i="5"/>
  <c r="K29" i="5"/>
  <c r="I29" i="5"/>
  <c r="L25" i="5"/>
  <c r="J25" i="5"/>
  <c r="H25" i="5"/>
  <c r="M25" i="5"/>
  <c r="K25" i="5"/>
  <c r="I25" i="5"/>
  <c r="L21" i="5"/>
  <c r="J21" i="5"/>
  <c r="H21" i="5"/>
  <c r="M21" i="5"/>
  <c r="K21" i="5"/>
  <c r="I21" i="5"/>
  <c r="G21" i="5"/>
  <c r="L17" i="5"/>
  <c r="J17" i="5"/>
  <c r="H17" i="5"/>
  <c r="M17" i="5"/>
  <c r="K17" i="5"/>
  <c r="I17" i="5"/>
  <c r="G17" i="5"/>
  <c r="L13" i="5"/>
  <c r="J13" i="5"/>
  <c r="H13" i="5"/>
  <c r="M13" i="5"/>
  <c r="K13" i="5"/>
  <c r="I13" i="5"/>
  <c r="G13" i="5"/>
  <c r="E57" i="5"/>
  <c r="E53" i="5"/>
  <c r="E49" i="5"/>
  <c r="E45" i="5"/>
  <c r="E41" i="5"/>
  <c r="E37" i="5"/>
  <c r="E33" i="5"/>
  <c r="E29" i="5"/>
  <c r="E25" i="5"/>
  <c r="E21" i="5"/>
  <c r="E17" i="5"/>
  <c r="E13" i="5"/>
  <c r="G57" i="5"/>
  <c r="G53" i="5"/>
  <c r="G49" i="5"/>
  <c r="G45" i="5"/>
  <c r="G41" i="5"/>
  <c r="G37" i="5"/>
  <c r="G33" i="5"/>
  <c r="G29" i="5"/>
  <c r="G25" i="5"/>
  <c r="M60" i="5"/>
  <c r="K60" i="5"/>
  <c r="I60" i="5"/>
  <c r="L60" i="5"/>
  <c r="J60" i="5"/>
  <c r="H60" i="5"/>
  <c r="M56" i="5"/>
  <c r="K56" i="5"/>
  <c r="I56" i="5"/>
  <c r="L56" i="5"/>
  <c r="J56" i="5"/>
  <c r="H56" i="5"/>
  <c r="M52" i="5"/>
  <c r="K52" i="5"/>
  <c r="I52" i="5"/>
  <c r="L52" i="5"/>
  <c r="J52" i="5"/>
  <c r="H52" i="5"/>
  <c r="M48" i="5"/>
  <c r="K48" i="5"/>
  <c r="I48" i="5"/>
  <c r="L48" i="5"/>
  <c r="J48" i="5"/>
  <c r="H48" i="5"/>
  <c r="M44" i="5"/>
  <c r="K44" i="5"/>
  <c r="I44" i="5"/>
  <c r="L44" i="5"/>
  <c r="J44" i="5"/>
  <c r="H44" i="5"/>
  <c r="M40" i="5"/>
  <c r="K40" i="5"/>
  <c r="I40" i="5"/>
  <c r="L40" i="5"/>
  <c r="J40" i="5"/>
  <c r="H40" i="5"/>
  <c r="M36" i="5"/>
  <c r="K36" i="5"/>
  <c r="I36" i="5"/>
  <c r="L36" i="5"/>
  <c r="J36" i="5"/>
  <c r="H36" i="5"/>
  <c r="M32" i="5"/>
  <c r="K32" i="5"/>
  <c r="I32" i="5"/>
  <c r="L32" i="5"/>
  <c r="J32" i="5"/>
  <c r="H32" i="5"/>
  <c r="M28" i="5"/>
  <c r="K28" i="5"/>
  <c r="I28" i="5"/>
  <c r="L28" i="5"/>
  <c r="J28" i="5"/>
  <c r="H28" i="5"/>
  <c r="M24" i="5"/>
  <c r="K24" i="5"/>
  <c r="I24" i="5"/>
  <c r="L24" i="5"/>
  <c r="J24" i="5"/>
  <c r="H24" i="5"/>
  <c r="M20" i="5"/>
  <c r="K20" i="5"/>
  <c r="I20" i="5"/>
  <c r="G20" i="5"/>
  <c r="L20" i="5"/>
  <c r="J20" i="5"/>
  <c r="H20" i="5"/>
  <c r="M16" i="5"/>
  <c r="K16" i="5"/>
  <c r="I16" i="5"/>
  <c r="G16" i="5"/>
  <c r="L16" i="5"/>
  <c r="J16" i="5"/>
  <c r="H16" i="5"/>
  <c r="M12" i="5"/>
  <c r="K12" i="5"/>
  <c r="I12" i="5"/>
  <c r="G12" i="5"/>
  <c r="L12" i="5"/>
  <c r="J12" i="5"/>
  <c r="H12" i="5"/>
  <c r="E60" i="5"/>
  <c r="E56" i="5"/>
  <c r="E52" i="5"/>
  <c r="E48" i="5"/>
  <c r="E44" i="5"/>
  <c r="E40" i="5"/>
  <c r="E36" i="5"/>
  <c r="E32" i="5"/>
  <c r="E28" i="5"/>
  <c r="E24" i="5"/>
  <c r="E20" i="5"/>
  <c r="E16" i="5"/>
  <c r="E12" i="5"/>
  <c r="G60" i="5"/>
  <c r="G56" i="5"/>
  <c r="G52" i="5"/>
  <c r="G48" i="5"/>
  <c r="G44" i="5"/>
  <c r="G40" i="5"/>
  <c r="G36" i="5"/>
  <c r="G32" i="5"/>
  <c r="G28" i="5"/>
  <c r="G24" i="5"/>
  <c r="M59" i="5"/>
  <c r="K59" i="5"/>
  <c r="I59" i="5"/>
  <c r="L59" i="5"/>
  <c r="J59" i="5"/>
  <c r="H59" i="5"/>
  <c r="M55" i="5"/>
  <c r="K55" i="5"/>
  <c r="I55" i="5"/>
  <c r="L55" i="5"/>
  <c r="J55" i="5"/>
  <c r="H55" i="5"/>
  <c r="M51" i="5"/>
  <c r="K51" i="5"/>
  <c r="I51" i="5"/>
  <c r="L51" i="5"/>
  <c r="J51" i="5"/>
  <c r="H51" i="5"/>
  <c r="M47" i="5"/>
  <c r="K47" i="5"/>
  <c r="I47" i="5"/>
  <c r="L47" i="5"/>
  <c r="J47" i="5"/>
  <c r="H47" i="5"/>
  <c r="M43" i="5"/>
  <c r="K43" i="5"/>
  <c r="I43" i="5"/>
  <c r="L43" i="5"/>
  <c r="J43" i="5"/>
  <c r="H43" i="5"/>
  <c r="M39" i="5"/>
  <c r="K39" i="5"/>
  <c r="I39" i="5"/>
  <c r="L39" i="5"/>
  <c r="J39" i="5"/>
  <c r="H39" i="5"/>
  <c r="M35" i="5"/>
  <c r="K35" i="5"/>
  <c r="I35" i="5"/>
  <c r="L35" i="5"/>
  <c r="J35" i="5"/>
  <c r="H35" i="5"/>
  <c r="M31" i="5"/>
  <c r="K31" i="5"/>
  <c r="I31" i="5"/>
  <c r="L31" i="5"/>
  <c r="J31" i="5"/>
  <c r="H31" i="5"/>
  <c r="M27" i="5"/>
  <c r="K27" i="5"/>
  <c r="I27" i="5"/>
  <c r="L27" i="5"/>
  <c r="J27" i="5"/>
  <c r="H27" i="5"/>
  <c r="M23" i="5"/>
  <c r="K23" i="5"/>
  <c r="I23" i="5"/>
  <c r="L23" i="5"/>
  <c r="J23" i="5"/>
  <c r="H23" i="5"/>
  <c r="M19" i="5"/>
  <c r="K19" i="5"/>
  <c r="I19" i="5"/>
  <c r="G19" i="5"/>
  <c r="L19" i="5"/>
  <c r="J19" i="5"/>
  <c r="H19" i="5"/>
  <c r="M15" i="5"/>
  <c r="K15" i="5"/>
  <c r="I15" i="5"/>
  <c r="G15" i="5"/>
  <c r="L15" i="5"/>
  <c r="J15" i="5"/>
  <c r="H15" i="5"/>
  <c r="M11" i="5"/>
  <c r="K11" i="5"/>
  <c r="I11" i="5"/>
  <c r="G11" i="5"/>
  <c r="L11" i="5"/>
  <c r="J11" i="5"/>
  <c r="H11" i="5"/>
  <c r="E59" i="5"/>
  <c r="E55" i="5"/>
  <c r="E51" i="5"/>
  <c r="E47" i="5"/>
  <c r="E43" i="5"/>
  <c r="E39" i="5"/>
  <c r="E35" i="5"/>
  <c r="E31" i="5"/>
  <c r="E27" i="5"/>
  <c r="E23" i="5"/>
  <c r="E19" i="5"/>
  <c r="E15" i="5"/>
  <c r="E11" i="5"/>
  <c r="G59" i="5"/>
  <c r="G55" i="5"/>
  <c r="G51" i="5"/>
  <c r="G47" i="5"/>
  <c r="G43" i="5"/>
  <c r="G39" i="5"/>
  <c r="G35" i="5"/>
  <c r="G31" i="5"/>
  <c r="G27" i="5"/>
  <c r="G23" i="5"/>
  <c r="C64" i="4"/>
  <c r="D64" i="4" s="1"/>
  <c r="C60" i="4"/>
  <c r="D60" i="4" s="1"/>
  <c r="C56" i="4"/>
  <c r="D56" i="4" s="1"/>
  <c r="C52" i="4"/>
  <c r="D52" i="4" s="1"/>
  <c r="C48" i="4"/>
  <c r="D48" i="4" s="1"/>
  <c r="C44" i="4"/>
  <c r="D44" i="4" s="1"/>
  <c r="C40" i="4"/>
  <c r="D40" i="4" s="1"/>
  <c r="C35" i="4"/>
  <c r="D35" i="4" s="1"/>
  <c r="C31" i="4"/>
  <c r="D31" i="4" s="1"/>
  <c r="C27" i="4"/>
  <c r="D27" i="4" s="1"/>
  <c r="C38" i="4"/>
  <c r="D38" i="4" s="1"/>
  <c r="C34" i="4"/>
  <c r="D34" i="4" s="1"/>
  <c r="C30" i="4"/>
  <c r="D30" i="4" s="1"/>
  <c r="C26" i="4"/>
  <c r="D26" i="4" s="1"/>
  <c r="C56" i="3"/>
  <c r="D56" i="3" s="1"/>
  <c r="C44" i="3"/>
  <c r="D44" i="3" s="1"/>
  <c r="C40" i="3"/>
  <c r="D40" i="3" s="1"/>
  <c r="C28" i="3"/>
  <c r="D28" i="3" s="1"/>
  <c r="C62" i="3"/>
  <c r="D62" i="3" s="1"/>
  <c r="C58" i="3"/>
  <c r="D58" i="3" s="1"/>
  <c r="C54" i="3"/>
  <c r="D54" i="3" s="1"/>
  <c r="C50" i="3"/>
  <c r="D50" i="3" s="1"/>
  <c r="C46" i="3"/>
  <c r="D46" i="3" s="1"/>
  <c r="C42" i="3"/>
  <c r="D42" i="3" s="1"/>
  <c r="C38" i="3"/>
  <c r="D38" i="3" s="1"/>
  <c r="C34" i="3"/>
  <c r="D34" i="3" s="1"/>
  <c r="C30" i="3"/>
  <c r="D30" i="3" s="1"/>
  <c r="B61" i="5"/>
  <c r="C61" i="5"/>
  <c r="B8" i="5"/>
  <c r="C8" i="5"/>
  <c r="B2" i="5"/>
  <c r="C2" i="5"/>
  <c r="B3" i="5"/>
  <c r="C3" i="5"/>
  <c r="B7" i="5"/>
  <c r="C7" i="5"/>
  <c r="C5" i="5"/>
  <c r="A61" i="5"/>
  <c r="A8" i="5"/>
  <c r="A2" i="5"/>
  <c r="A3" i="5"/>
  <c r="A7" i="5"/>
  <c r="B5" i="5"/>
  <c r="A5" i="5"/>
  <c r="B24" i="4" l="1"/>
  <c r="C24" i="4" s="1"/>
  <c r="D24" i="4" s="1"/>
  <c r="B23" i="4"/>
  <c r="C23" i="4" s="1"/>
  <c r="D23" i="4" s="1"/>
  <c r="B22" i="4"/>
  <c r="C22" i="4" s="1"/>
  <c r="D22" i="4" s="1"/>
  <c r="B21" i="4"/>
  <c r="C21" i="4" s="1"/>
  <c r="D21" i="4" s="1"/>
  <c r="B20" i="4"/>
  <c r="C20" i="4" s="1"/>
  <c r="D20" i="4" s="1"/>
  <c r="B19" i="4"/>
  <c r="C19" i="4" s="1"/>
  <c r="D19" i="4" s="1"/>
  <c r="B18" i="4"/>
  <c r="C18" i="4" s="1"/>
  <c r="D18" i="4" s="1"/>
  <c r="B17" i="4"/>
  <c r="C17" i="4" s="1"/>
  <c r="D17" i="4" s="1"/>
  <c r="B16" i="4"/>
  <c r="C16" i="4" s="1"/>
  <c r="D16" i="4" s="1"/>
  <c r="B15" i="4"/>
  <c r="C15" i="4" s="1"/>
  <c r="D15" i="4" s="1"/>
  <c r="B14" i="4"/>
  <c r="C14" i="4" s="1"/>
  <c r="D14" i="4" s="1"/>
  <c r="B13" i="4"/>
  <c r="C13" i="4" s="1"/>
  <c r="D13" i="4" s="1"/>
  <c r="G24" i="3"/>
  <c r="H24" i="3" s="1"/>
  <c r="B24" i="3"/>
  <c r="C24" i="3" s="1"/>
  <c r="D24" i="3" s="1"/>
  <c r="G23" i="3"/>
  <c r="H23" i="3" s="1"/>
  <c r="B23" i="3"/>
  <c r="C23" i="3" s="1"/>
  <c r="D23" i="3" s="1"/>
  <c r="G22" i="3"/>
  <c r="H22" i="3" s="1"/>
  <c r="B22" i="3"/>
  <c r="C22" i="3" s="1"/>
  <c r="D22" i="3" s="1"/>
  <c r="G21" i="3"/>
  <c r="H21" i="3" s="1"/>
  <c r="B21" i="3"/>
  <c r="C21" i="3" s="1"/>
  <c r="D21" i="3" s="1"/>
  <c r="G20" i="3"/>
  <c r="H20" i="3" s="1"/>
  <c r="B20" i="3"/>
  <c r="C20" i="3" s="1"/>
  <c r="D20" i="3" s="1"/>
  <c r="G19" i="3"/>
  <c r="H19" i="3" s="1"/>
  <c r="B19" i="3"/>
  <c r="C19" i="3" s="1"/>
  <c r="D19" i="3" s="1"/>
  <c r="G18" i="3"/>
  <c r="H18" i="3" s="1"/>
  <c r="B18" i="3"/>
  <c r="C18" i="3" s="1"/>
  <c r="D18" i="3" s="1"/>
  <c r="G17" i="3"/>
  <c r="H17" i="3" s="1"/>
  <c r="B17" i="3"/>
  <c r="C17" i="3" s="1"/>
  <c r="D17" i="3" s="1"/>
  <c r="G16" i="3"/>
  <c r="H16" i="3" s="1"/>
  <c r="B16" i="3"/>
  <c r="C16" i="3" s="1"/>
  <c r="D16" i="3" s="1"/>
  <c r="G15" i="3"/>
  <c r="H15" i="3" s="1"/>
  <c r="B15" i="3"/>
  <c r="C15" i="3" s="1"/>
  <c r="D15" i="3" s="1"/>
  <c r="G14" i="3"/>
  <c r="H14" i="3" s="1"/>
  <c r="B14" i="3"/>
  <c r="C14" i="3" s="1"/>
  <c r="D14" i="3" s="1"/>
  <c r="G13" i="3"/>
  <c r="H13" i="3" s="1"/>
  <c r="B13" i="3"/>
  <c r="C13" i="3" s="1"/>
  <c r="D13" i="3" s="1"/>
  <c r="G24" i="2"/>
  <c r="H24" i="2" s="1"/>
  <c r="B24" i="2"/>
  <c r="G23" i="2"/>
  <c r="H23" i="2" s="1"/>
  <c r="B23" i="2"/>
  <c r="G22" i="2"/>
  <c r="H22" i="2" s="1"/>
  <c r="B22" i="2"/>
  <c r="G21" i="2"/>
  <c r="H21" i="2" s="1"/>
  <c r="B21" i="2"/>
  <c r="G20" i="2"/>
  <c r="H20" i="2" s="1"/>
  <c r="B20" i="2"/>
  <c r="G19" i="2"/>
  <c r="H19" i="2" s="1"/>
  <c r="B19" i="2"/>
  <c r="G18" i="2"/>
  <c r="H18" i="2" s="1"/>
  <c r="B18" i="2"/>
  <c r="G17" i="2"/>
  <c r="H17" i="2" s="1"/>
  <c r="B17" i="2"/>
  <c r="G16" i="2"/>
  <c r="H16" i="2" s="1"/>
  <c r="B16" i="2"/>
  <c r="G15" i="2"/>
  <c r="H15" i="2" s="1"/>
  <c r="B15" i="2"/>
  <c r="G14" i="2"/>
  <c r="H14" i="2" s="1"/>
  <c r="B14" i="2"/>
  <c r="G13" i="2"/>
  <c r="H13" i="2" s="1"/>
  <c r="B13" i="2"/>
  <c r="B36" i="2" l="1"/>
  <c r="B57" i="2"/>
  <c r="G57" i="2"/>
  <c r="H57" i="2" s="1"/>
  <c r="H61" i="5" l="1"/>
  <c r="I61" i="5"/>
  <c r="J61" i="5"/>
  <c r="K61" i="5"/>
  <c r="L61" i="5"/>
  <c r="M61" i="5"/>
  <c r="G61" i="5" l="1"/>
  <c r="E61" i="5"/>
  <c r="F61" i="5"/>
  <c r="J1" i="4"/>
  <c r="B4" i="4"/>
  <c r="C4" i="4"/>
  <c r="D4" i="4"/>
  <c r="F4" i="4"/>
  <c r="B5" i="4"/>
  <c r="C5" i="4"/>
  <c r="D5" i="4"/>
  <c r="F5" i="4"/>
  <c r="B6" i="4"/>
  <c r="C6" i="4"/>
  <c r="D6" i="4"/>
  <c r="F6" i="4"/>
  <c r="B7" i="4"/>
  <c r="C7" i="4"/>
  <c r="D7" i="4"/>
  <c r="F7" i="4"/>
  <c r="B8" i="4"/>
  <c r="C8" i="4"/>
  <c r="D8" i="4"/>
  <c r="F8" i="4"/>
  <c r="B9" i="4"/>
  <c r="C9" i="4"/>
  <c r="D9" i="4"/>
  <c r="F9" i="4"/>
  <c r="B10" i="4"/>
  <c r="C10" i="4"/>
  <c r="D10" i="4"/>
  <c r="F10" i="4"/>
  <c r="B11" i="4"/>
  <c r="C11" i="4"/>
  <c r="D11" i="4"/>
  <c r="F11" i="4"/>
  <c r="B12" i="4"/>
  <c r="C12" i="4"/>
  <c r="D12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N1" i="2"/>
  <c r="B4" i="2"/>
  <c r="C4" i="2"/>
  <c r="D4" i="2"/>
  <c r="G4" i="2"/>
  <c r="H4" i="2"/>
  <c r="B5" i="2"/>
  <c r="C5" i="2"/>
  <c r="D5" i="2"/>
  <c r="G5" i="2"/>
  <c r="H5" i="2"/>
  <c r="B6" i="2"/>
  <c r="C6" i="2"/>
  <c r="D6" i="2"/>
  <c r="G6" i="2"/>
  <c r="H6" i="2"/>
  <c r="B7" i="2"/>
  <c r="C7" i="2"/>
  <c r="D7" i="2"/>
  <c r="G7" i="2"/>
  <c r="H7" i="2"/>
  <c r="B8" i="2"/>
  <c r="C8" i="2"/>
  <c r="D8" i="2"/>
  <c r="G8" i="2"/>
  <c r="H8" i="2"/>
  <c r="B9" i="2"/>
  <c r="C9" i="2"/>
  <c r="D9" i="2"/>
  <c r="G9" i="2"/>
  <c r="H9" i="2"/>
  <c r="B10" i="2"/>
  <c r="C10" i="2"/>
  <c r="D10" i="2"/>
  <c r="G10" i="2"/>
  <c r="H10" i="2"/>
  <c r="B11" i="2"/>
  <c r="C11" i="2"/>
  <c r="D11" i="2"/>
  <c r="G11" i="2"/>
  <c r="H11" i="2"/>
  <c r="B12" i="2"/>
  <c r="C12" i="2"/>
  <c r="D12" i="2"/>
  <c r="G12" i="2"/>
  <c r="H12" i="2"/>
  <c r="C13" i="2"/>
  <c r="D13" i="2"/>
  <c r="C14" i="2"/>
  <c r="D14" i="2"/>
  <c r="C15" i="2"/>
  <c r="D15" i="2"/>
  <c r="C16" i="2"/>
  <c r="D16" i="2"/>
  <c r="C17" i="2"/>
  <c r="D17" i="2"/>
  <c r="C18" i="2"/>
  <c r="D18" i="2"/>
  <c r="C19" i="2"/>
  <c r="D19" i="2"/>
  <c r="C20" i="2"/>
  <c r="D20" i="2"/>
  <c r="C21" i="2"/>
  <c r="D21" i="2"/>
  <c r="C22" i="2"/>
  <c r="D22" i="2"/>
  <c r="C23" i="2"/>
  <c r="D23" i="2"/>
  <c r="C24" i="2"/>
  <c r="D24" i="2"/>
  <c r="C25" i="2"/>
  <c r="D25" i="2"/>
  <c r="C26" i="2"/>
  <c r="D26" i="2"/>
  <c r="C27" i="2"/>
  <c r="D27" i="2"/>
  <c r="C28" i="2"/>
  <c r="D28" i="2"/>
  <c r="C29" i="2"/>
  <c r="D29" i="2"/>
  <c r="C30" i="2"/>
  <c r="D30" i="2"/>
  <c r="C31" i="2"/>
  <c r="D31" i="2"/>
  <c r="C32" i="2"/>
  <c r="D32" i="2"/>
  <c r="C33" i="2"/>
  <c r="D33" i="2"/>
  <c r="C34" i="2"/>
  <c r="D34" i="2"/>
  <c r="C35" i="2"/>
  <c r="D35" i="2"/>
  <c r="C36" i="2"/>
  <c r="D36" i="2"/>
  <c r="C37" i="2"/>
  <c r="D37" i="2"/>
  <c r="C38" i="2"/>
  <c r="D38" i="2"/>
  <c r="C39" i="2"/>
  <c r="D39" i="2"/>
  <c r="C40" i="2"/>
  <c r="D40" i="2"/>
  <c r="C41" i="2"/>
  <c r="D41" i="2"/>
  <c r="C42" i="2"/>
  <c r="D42" i="2"/>
  <c r="C43" i="2"/>
  <c r="D43" i="2"/>
  <c r="C44" i="2"/>
  <c r="D44" i="2"/>
  <c r="C45" i="2"/>
  <c r="D45" i="2"/>
  <c r="C46" i="2"/>
  <c r="D46" i="2"/>
  <c r="C47" i="2"/>
  <c r="D47" i="2"/>
  <c r="C48" i="2"/>
  <c r="D48" i="2"/>
  <c r="C49" i="2"/>
  <c r="D49" i="2"/>
  <c r="C50" i="2"/>
  <c r="D50" i="2"/>
  <c r="C51" i="2"/>
  <c r="D51" i="2"/>
  <c r="C52" i="2"/>
  <c r="D52" i="2"/>
  <c r="C53" i="2"/>
  <c r="D53" i="2"/>
  <c r="C54" i="2"/>
  <c r="D54" i="2"/>
  <c r="C55" i="2"/>
  <c r="D55" i="2"/>
  <c r="C56" i="2"/>
  <c r="D56" i="2"/>
  <c r="C57" i="2"/>
  <c r="D57" i="2"/>
  <c r="C58" i="2"/>
  <c r="D58" i="2"/>
  <c r="C59" i="2"/>
  <c r="D59" i="2"/>
  <c r="C60" i="2"/>
  <c r="D60" i="2"/>
  <c r="C61" i="2"/>
  <c r="D61" i="2"/>
  <c r="C62" i="2"/>
  <c r="D62" i="2"/>
  <c r="C63" i="2"/>
  <c r="D63" i="2"/>
  <c r="C64" i="2"/>
  <c r="D64" i="2"/>
  <c r="N1" i="3"/>
  <c r="B4" i="3"/>
  <c r="C4" i="3"/>
  <c r="D4" i="3"/>
  <c r="G4" i="3"/>
  <c r="H4" i="3"/>
  <c r="B5" i="3"/>
  <c r="C5" i="3"/>
  <c r="D5" i="3"/>
  <c r="G5" i="3"/>
  <c r="H5" i="3"/>
  <c r="B6" i="3"/>
  <c r="C6" i="3"/>
  <c r="D6" i="3"/>
  <c r="G6" i="3"/>
  <c r="H6" i="3"/>
  <c r="B7" i="3"/>
  <c r="C7" i="3"/>
  <c r="D7" i="3"/>
  <c r="G7" i="3"/>
  <c r="H7" i="3"/>
  <c r="B8" i="3"/>
  <c r="C8" i="3"/>
  <c r="D8" i="3"/>
  <c r="G8" i="3"/>
  <c r="H8" i="3"/>
  <c r="B9" i="3"/>
  <c r="C9" i="3"/>
  <c r="D9" i="3"/>
  <c r="G9" i="3"/>
  <c r="H9" i="3"/>
  <c r="B10" i="3"/>
  <c r="C10" i="3"/>
  <c r="D10" i="3"/>
  <c r="H10" i="3"/>
  <c r="B11" i="3"/>
  <c r="C11" i="3"/>
  <c r="D11" i="3"/>
  <c r="G11" i="3"/>
  <c r="H11" i="3"/>
  <c r="B12" i="3"/>
  <c r="C12" i="3"/>
  <c r="D12" i="3"/>
  <c r="G12" i="3"/>
  <c r="H12" i="3"/>
  <c r="C1" i="1"/>
  <c r="E2" i="5"/>
  <c r="F2" i="5"/>
  <c r="G2" i="5"/>
  <c r="H2" i="5"/>
  <c r="I2" i="5"/>
  <c r="J2" i="5"/>
  <c r="K2" i="5"/>
  <c r="L2" i="5"/>
  <c r="M2" i="5"/>
  <c r="E3" i="5"/>
  <c r="F3" i="5"/>
  <c r="G3" i="5"/>
  <c r="H3" i="5"/>
  <c r="I3" i="5"/>
  <c r="J3" i="5"/>
  <c r="K3" i="5"/>
  <c r="L3" i="5"/>
  <c r="M3" i="5"/>
  <c r="E4" i="5"/>
  <c r="F4" i="5"/>
  <c r="G4" i="5"/>
  <c r="H4" i="5"/>
  <c r="I4" i="5"/>
  <c r="J4" i="5"/>
  <c r="K4" i="5"/>
  <c r="L4" i="5"/>
  <c r="M4" i="5"/>
  <c r="E5" i="5"/>
  <c r="F5" i="5"/>
  <c r="G5" i="5"/>
  <c r="H5" i="5"/>
  <c r="I5" i="5"/>
  <c r="J5" i="5"/>
  <c r="K5" i="5"/>
  <c r="L5" i="5"/>
  <c r="M5" i="5"/>
  <c r="E6" i="5"/>
  <c r="F6" i="5"/>
  <c r="G6" i="5"/>
  <c r="H6" i="5"/>
  <c r="I6" i="5"/>
  <c r="J6" i="5"/>
  <c r="K6" i="5"/>
  <c r="L6" i="5"/>
  <c r="M6" i="5"/>
  <c r="E7" i="5"/>
  <c r="F7" i="5"/>
  <c r="G7" i="5"/>
  <c r="H7" i="5"/>
  <c r="I7" i="5"/>
  <c r="J7" i="5"/>
  <c r="K7" i="5"/>
  <c r="L7" i="5"/>
  <c r="M7" i="5"/>
  <c r="E8" i="5"/>
  <c r="F8" i="5"/>
  <c r="G8" i="5"/>
  <c r="H8" i="5"/>
  <c r="I8" i="5"/>
  <c r="J8" i="5"/>
  <c r="K8" i="5"/>
  <c r="L8" i="5"/>
  <c r="M8" i="5"/>
  <c r="E9" i="5"/>
  <c r="F9" i="5"/>
  <c r="G9" i="5"/>
  <c r="H9" i="5"/>
  <c r="I9" i="5"/>
  <c r="J9" i="5"/>
  <c r="K9" i="5"/>
  <c r="L9" i="5"/>
  <c r="M9" i="5"/>
  <c r="E10" i="5"/>
  <c r="F10" i="5"/>
  <c r="G10" i="5"/>
  <c r="H10" i="5"/>
  <c r="I10" i="5"/>
  <c r="J10" i="5"/>
  <c r="K10" i="5"/>
  <c r="L10" i="5"/>
  <c r="M10" i="5"/>
</calcChain>
</file>

<file path=xl/sharedStrings.xml><?xml version="1.0" encoding="utf-8"?>
<sst xmlns="http://schemas.openxmlformats.org/spreadsheetml/2006/main" count="96" uniqueCount="55">
  <si>
    <t>START</t>
  </si>
  <si>
    <t>ÚSZÁS VÉGE</t>
  </si>
  <si>
    <t>BRINGA ELEJE</t>
  </si>
  <si>
    <t>Rajtszám</t>
  </si>
  <si>
    <t>Időpont</t>
  </si>
  <si>
    <t>Úszás ideje</t>
  </si>
  <si>
    <t>Úszás sebessége</t>
  </si>
  <si>
    <t>Depo ideje</t>
  </si>
  <si>
    <t>BRINGA VÉGE</t>
  </si>
  <si>
    <t>FUTÁS ELEJE</t>
  </si>
  <si>
    <t>Bringa ideje</t>
  </si>
  <si>
    <t>Futás ideje</t>
  </si>
  <si>
    <t>Futás sebessége (perc/km)</t>
  </si>
  <si>
    <t>Végeredmény</t>
  </si>
  <si>
    <t>Bringa sebessége (km/h)</t>
  </si>
  <si>
    <t>Név</t>
  </si>
  <si>
    <t>Úszás</t>
  </si>
  <si>
    <t>Depo1</t>
  </si>
  <si>
    <t>Bringa</t>
  </si>
  <si>
    <t>Bringa sebessége</t>
  </si>
  <si>
    <t>Depo2</t>
  </si>
  <si>
    <t>Futás</t>
  </si>
  <si>
    <t>Futás sebessége</t>
  </si>
  <si>
    <t>Kategória</t>
  </si>
  <si>
    <t>Táv</t>
  </si>
  <si>
    <t>közép</t>
  </si>
  <si>
    <t>rövid</t>
  </si>
  <si>
    <t>sprint</t>
  </si>
  <si>
    <t>férfi</t>
  </si>
  <si>
    <t>nő</t>
  </si>
  <si>
    <t>FUTÁS VÉGE</t>
  </si>
  <si>
    <t>Úszás sebessége (perc/100m)</t>
  </si>
  <si>
    <t>Gyerek</t>
  </si>
  <si>
    <t>Beni</t>
  </si>
  <si>
    <t>Dodó</t>
  </si>
  <si>
    <t>Bolda</t>
  </si>
  <si>
    <t>Salamon</t>
  </si>
  <si>
    <t>Ágoston</t>
  </si>
  <si>
    <t>Ambrus</t>
  </si>
  <si>
    <t>Simon</t>
  </si>
  <si>
    <t>Samu</t>
  </si>
  <si>
    <t>Betti</t>
  </si>
  <si>
    <t>Frida</t>
  </si>
  <si>
    <t>Ádám</t>
  </si>
  <si>
    <t>Tomi</t>
  </si>
  <si>
    <t>Bálint</t>
  </si>
  <si>
    <t>Anti</t>
  </si>
  <si>
    <t>Ibi</t>
  </si>
  <si>
    <t>veterán</t>
  </si>
  <si>
    <t>Kriszti</t>
  </si>
  <si>
    <t>Áron</t>
  </si>
  <si>
    <t>Gábor</t>
  </si>
  <si>
    <t>Feri</t>
  </si>
  <si>
    <t>Jonatán</t>
  </si>
  <si>
    <t>Kor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</si>
</sst>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:ss;@"/>
  </numFmts>
  <fonts count="6" x14ac:knownFonts="1">
    <font>
      <sz val="11"/>
      <color rgb="FF000000"/>
      <name val="Calibri"/>
    </font>
    <font>
      <b/>
      <sz val="11"/>
      <color rgb="FF000000"/>
      <name val="Calibri"/>
    </font>
    <font>
      <sz val="11"/>
      <name val="Calibri"/>
    </font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sz val="11"/>
      <color rgb="FFFF0000"/>
      <name val="Calibri"/>
      <family val="2"/>
      <charset val="238"/>
    </font>
  </fonts>
  <fills count="1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rgb="FFB8CCE4"/>
      </patternFill>
    </fill>
    <fill>
      <patternFill patternType="solid">
        <fgColor theme="0" tint="-0.14999847407452621"/>
        <bgColor rgb="FFE5B8B7"/>
      </patternFill>
    </fill>
    <fill>
      <patternFill patternType="solid">
        <fgColor theme="0" tint="-0.34998626667073579"/>
        <bgColor rgb="FFE5B8B7"/>
      </patternFill>
    </fill>
    <fill>
      <patternFill patternType="solid">
        <fgColor theme="0" tint="-0.34998626667073579"/>
        <bgColor rgb="FF92D050"/>
      </patternFill>
    </fill>
    <fill>
      <patternFill patternType="solid">
        <fgColor theme="0" tint="-0.14999847407452621"/>
        <bgColor rgb="FF92D050"/>
      </patternFill>
    </fill>
    <fill>
      <patternFill patternType="solid">
        <fgColor theme="0" tint="-0.34998626667073579"/>
        <bgColor rgb="FFFF0000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FFFF00"/>
      </patternFill>
    </fill>
    <fill>
      <patternFill patternType="solid">
        <fgColor theme="0" tint="-0.34998626667073579"/>
        <bgColor rgb="FFFFFF00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0" fontId="2" fillId="0" borderId="0" xfId="0" applyFont="1" applyAlignment="1"/>
    <xf numFmtId="0" fontId="0" fillId="0" borderId="0" xfId="0" applyFont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vertical="center"/>
    </xf>
    <xf numFmtId="0" fontId="0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4" borderId="2" xfId="0" applyFont="1" applyFill="1" applyBorder="1" applyAlignment="1">
      <alignment horizontal="center" vertical="center"/>
    </xf>
    <xf numFmtId="164" fontId="0" fillId="4" borderId="1" xfId="0" applyNumberFormat="1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0" fillId="5" borderId="2" xfId="0" applyFont="1" applyFill="1" applyBorder="1" applyAlignment="1">
      <alignment horizontal="center" vertical="center"/>
    </xf>
    <xf numFmtId="164" fontId="0" fillId="5" borderId="1" xfId="0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 vertical="center"/>
    </xf>
    <xf numFmtId="0" fontId="0" fillId="6" borderId="1" xfId="0" applyNumberFormat="1" applyFont="1" applyFill="1" applyBorder="1" applyAlignment="1">
      <alignment horizontal="center" vertical="center"/>
    </xf>
    <xf numFmtId="0" fontId="0" fillId="6" borderId="2" xfId="0" applyFont="1" applyFill="1" applyBorder="1" applyAlignment="1">
      <alignment horizontal="center" vertical="center"/>
    </xf>
    <xf numFmtId="0" fontId="0" fillId="6" borderId="2" xfId="0" applyNumberFormat="1" applyFont="1" applyFill="1" applyBorder="1" applyAlignment="1">
      <alignment horizontal="center" vertical="center"/>
    </xf>
    <xf numFmtId="164" fontId="0" fillId="6" borderId="1" xfId="0" applyNumberFormat="1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 vertical="center"/>
    </xf>
    <xf numFmtId="0" fontId="0" fillId="7" borderId="2" xfId="0" applyFont="1" applyFill="1" applyBorder="1" applyAlignment="1">
      <alignment horizontal="center" vertical="center"/>
    </xf>
    <xf numFmtId="164" fontId="0" fillId="7" borderId="1" xfId="0" applyNumberFormat="1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2" fontId="0" fillId="5" borderId="1" xfId="0" applyNumberFormat="1" applyFont="1" applyFill="1" applyBorder="1" applyAlignment="1">
      <alignment horizontal="center" vertical="center"/>
    </xf>
    <xf numFmtId="0" fontId="0" fillId="8" borderId="1" xfId="0" applyFont="1" applyFill="1" applyBorder="1" applyAlignment="1">
      <alignment horizontal="center" vertical="center"/>
    </xf>
    <xf numFmtId="0" fontId="0" fillId="8" borderId="2" xfId="0" applyFont="1" applyFill="1" applyBorder="1" applyAlignment="1">
      <alignment horizontal="center" vertical="center"/>
    </xf>
    <xf numFmtId="164" fontId="0" fillId="8" borderId="1" xfId="0" applyNumberFormat="1" applyFont="1" applyFill="1" applyBorder="1" applyAlignment="1">
      <alignment horizontal="center" vertical="center"/>
    </xf>
    <xf numFmtId="21" fontId="0" fillId="8" borderId="1" xfId="0" applyNumberFormat="1" applyFont="1" applyFill="1" applyBorder="1" applyAlignment="1">
      <alignment horizontal="center" vertical="center"/>
    </xf>
    <xf numFmtId="0" fontId="5" fillId="9" borderId="2" xfId="0" applyFont="1" applyFill="1" applyBorder="1" applyAlignment="1">
      <alignment horizontal="center" vertical="center"/>
    </xf>
    <xf numFmtId="164" fontId="5" fillId="9" borderId="1" xfId="0" applyNumberFormat="1" applyFont="1" applyFill="1" applyBorder="1" applyAlignment="1">
      <alignment horizontal="center" vertical="center"/>
    </xf>
    <xf numFmtId="0" fontId="5" fillId="11" borderId="2" xfId="0" applyFont="1" applyFill="1" applyBorder="1" applyAlignment="1">
      <alignment horizontal="center" vertical="center"/>
    </xf>
    <xf numFmtId="0" fontId="0" fillId="11" borderId="2" xfId="0" applyFont="1" applyFill="1" applyBorder="1" applyAlignment="1">
      <alignment horizontal="center" vertical="center"/>
    </xf>
    <xf numFmtId="164" fontId="0" fillId="11" borderId="2" xfId="0" applyNumberFormat="1" applyFont="1" applyFill="1" applyBorder="1" applyAlignment="1">
      <alignment horizontal="center" vertical="center"/>
    </xf>
    <xf numFmtId="2" fontId="0" fillId="11" borderId="2" xfId="0" applyNumberFormat="1" applyFont="1" applyFill="1" applyBorder="1" applyAlignment="1">
      <alignment horizontal="center" vertical="center"/>
    </xf>
    <xf numFmtId="0" fontId="1" fillId="11" borderId="2" xfId="0" applyFont="1" applyFill="1" applyBorder="1" applyAlignment="1">
      <alignment vertical="center"/>
    </xf>
    <xf numFmtId="21" fontId="0" fillId="11" borderId="2" xfId="0" applyNumberFormat="1" applyFont="1" applyFill="1" applyBorder="1" applyAlignment="1">
      <alignment vertical="center"/>
    </xf>
    <xf numFmtId="0" fontId="4" fillId="11" borderId="2" xfId="0" applyFont="1" applyFill="1" applyBorder="1" applyAlignment="1">
      <alignment horizontal="center" vertical="center"/>
    </xf>
    <xf numFmtId="0" fontId="0" fillId="12" borderId="2" xfId="0" applyFont="1" applyFill="1" applyBorder="1" applyAlignment="1">
      <alignment horizontal="center" vertical="center"/>
    </xf>
    <xf numFmtId="0" fontId="0" fillId="13" borderId="2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0" fillId="10" borderId="0" xfId="0" applyFont="1" applyFill="1" applyAlignment="1">
      <alignment horizontal="center" vertical="center"/>
    </xf>
    <xf numFmtId="164" fontId="0" fillId="10" borderId="0" xfId="0" applyNumberFormat="1" applyFont="1" applyFill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0" fontId="4" fillId="0" borderId="0" xfId="0" applyFont="1" applyAlignment="1"/>
    <xf numFmtId="0" fontId="3" fillId="0" borderId="0" xfId="0" applyFont="1" applyAlignme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1"/>
  <sheetViews>
    <sheetView workbookViewId="0">
      <selection activeCell="L22" sqref="L22"/>
    </sheetView>
  </sheetViews>
  <sheetFormatPr defaultRowHeight="14.4" x14ac:dyDescent="0.3"/>
  <cols>
    <col min="2" max="2" width="19.109375" style="50" bestFit="1" customWidth="1"/>
    <col min="3" max="3" width="8.88671875" style="50"/>
    <col min="6" max="6" width="0" hidden="1" customWidth="1"/>
  </cols>
  <sheetData>
    <row r="1" spans="1:10" x14ac:dyDescent="0.3">
      <c r="A1" s="42" t="s">
        <v>3</v>
      </c>
      <c r="B1" s="42" t="s">
        <v>15</v>
      </c>
      <c r="C1" s="42" t="s">
        <v>23</v>
      </c>
      <c r="D1" s="42" t="s">
        <v>24</v>
      </c>
      <c r="H1" s="51" t="s">
        <v>32</v>
      </c>
    </row>
    <row r="2" spans="1:10" x14ac:dyDescent="0.3">
      <c r="A2" s="7">
        <v>1</v>
      </c>
      <c r="B2" s="8" t="s">
        <v>49</v>
      </c>
      <c r="C2" s="8" t="s">
        <v>29</v>
      </c>
      <c r="D2" s="8" t="s">
        <v>27</v>
      </c>
    </row>
    <row r="3" spans="1:10" hidden="1" x14ac:dyDescent="0.3">
      <c r="A3" s="7"/>
      <c r="B3" s="8"/>
      <c r="C3" s="8"/>
      <c r="D3" s="8"/>
      <c r="F3" t="s">
        <v>27</v>
      </c>
    </row>
    <row r="4" spans="1:10" x14ac:dyDescent="0.3">
      <c r="A4" s="7">
        <v>3</v>
      </c>
      <c r="B4" s="8" t="s">
        <v>51</v>
      </c>
      <c r="C4" s="8" t="s">
        <v>28</v>
      </c>
      <c r="D4" s="8" t="s">
        <v>48</v>
      </c>
      <c r="F4" t="s">
        <v>26</v>
      </c>
      <c r="H4" s="52" t="s">
        <v>3</v>
      </c>
      <c r="I4" s="52" t="s">
        <v>15</v>
      </c>
      <c r="J4" s="52" t="s">
        <v>54</v>
      </c>
    </row>
    <row r="5" spans="1:10" x14ac:dyDescent="0.3">
      <c r="A5" s="7">
        <v>4</v>
      </c>
      <c r="B5" s="8" t="s">
        <v>52</v>
      </c>
      <c r="C5" s="8" t="s">
        <v>28</v>
      </c>
      <c r="D5" s="8" t="s">
        <v>48</v>
      </c>
      <c r="F5" t="s">
        <v>25</v>
      </c>
      <c r="H5" s="50">
        <v>1</v>
      </c>
      <c r="I5" t="s">
        <v>33</v>
      </c>
      <c r="J5">
        <v>6</v>
      </c>
    </row>
    <row r="6" spans="1:10" x14ac:dyDescent="0.3">
      <c r="A6" s="7">
        <v>5</v>
      </c>
      <c r="B6" s="8" t="s">
        <v>50</v>
      </c>
      <c r="C6" s="8" t="s">
        <v>28</v>
      </c>
      <c r="D6" s="8" t="s">
        <v>27</v>
      </c>
      <c r="H6" s="50">
        <v>2</v>
      </c>
      <c r="I6" t="s">
        <v>34</v>
      </c>
      <c r="J6">
        <v>4</v>
      </c>
    </row>
    <row r="7" spans="1:10" x14ac:dyDescent="0.3">
      <c r="A7" s="7">
        <v>6</v>
      </c>
      <c r="B7" s="8" t="s">
        <v>43</v>
      </c>
      <c r="C7" s="8" t="s">
        <v>28</v>
      </c>
      <c r="D7" s="8" t="s">
        <v>27</v>
      </c>
      <c r="F7" t="s">
        <v>28</v>
      </c>
      <c r="H7" s="50">
        <v>3</v>
      </c>
      <c r="I7" t="s">
        <v>35</v>
      </c>
      <c r="J7">
        <v>6</v>
      </c>
    </row>
    <row r="8" spans="1:10" x14ac:dyDescent="0.3">
      <c r="A8" s="7">
        <v>7</v>
      </c>
      <c r="B8" s="49" t="s">
        <v>44</v>
      </c>
      <c r="C8" s="49" t="s">
        <v>28</v>
      </c>
      <c r="D8" s="8" t="s">
        <v>27</v>
      </c>
      <c r="F8" t="s">
        <v>29</v>
      </c>
      <c r="H8" s="50">
        <v>4</v>
      </c>
      <c r="I8" t="s">
        <v>36</v>
      </c>
      <c r="J8">
        <v>10</v>
      </c>
    </row>
    <row r="9" spans="1:10" x14ac:dyDescent="0.3">
      <c r="A9" s="7">
        <v>8</v>
      </c>
      <c r="B9" s="49" t="s">
        <v>45</v>
      </c>
      <c r="C9" s="49" t="s">
        <v>28</v>
      </c>
      <c r="D9" s="8" t="s">
        <v>27</v>
      </c>
      <c r="H9" s="50">
        <v>5</v>
      </c>
      <c r="I9" t="s">
        <v>37</v>
      </c>
      <c r="J9">
        <v>10</v>
      </c>
    </row>
    <row r="10" spans="1:10" x14ac:dyDescent="0.3">
      <c r="A10" s="7">
        <v>9</v>
      </c>
      <c r="B10" s="49" t="s">
        <v>46</v>
      </c>
      <c r="C10" s="49" t="s">
        <v>28</v>
      </c>
      <c r="D10" s="8" t="s">
        <v>27</v>
      </c>
      <c r="H10" s="50">
        <v>6</v>
      </c>
      <c r="I10" t="s">
        <v>38</v>
      </c>
      <c r="J10">
        <v>9</v>
      </c>
    </row>
    <row r="11" spans="1:10" x14ac:dyDescent="0.3">
      <c r="A11" s="7">
        <v>10</v>
      </c>
      <c r="B11" s="49" t="s">
        <v>47</v>
      </c>
      <c r="C11" s="49" t="s">
        <v>29</v>
      </c>
      <c r="D11" s="8" t="s">
        <v>27</v>
      </c>
      <c r="H11" s="50">
        <v>7</v>
      </c>
      <c r="I11" t="s">
        <v>39</v>
      </c>
      <c r="J11">
        <v>5</v>
      </c>
    </row>
    <row r="12" spans="1:10" x14ac:dyDescent="0.3">
      <c r="A12" s="7"/>
      <c r="B12" s="49"/>
      <c r="C12" s="49"/>
      <c r="D12" s="8"/>
      <c r="H12" s="50">
        <v>8</v>
      </c>
      <c r="I12" t="s">
        <v>40</v>
      </c>
      <c r="J12">
        <v>7</v>
      </c>
    </row>
    <row r="13" spans="1:10" x14ac:dyDescent="0.3">
      <c r="A13" s="7"/>
      <c r="B13" s="49"/>
      <c r="C13" s="49"/>
      <c r="D13" s="8"/>
      <c r="H13" s="50">
        <v>9</v>
      </c>
      <c r="I13" t="s">
        <v>41</v>
      </c>
      <c r="J13">
        <v>8</v>
      </c>
    </row>
    <row r="14" spans="1:10" x14ac:dyDescent="0.3">
      <c r="A14" s="7"/>
      <c r="B14" s="49"/>
      <c r="C14" s="49"/>
      <c r="D14" s="8"/>
      <c r="H14" s="50">
        <v>10</v>
      </c>
      <c r="I14" t="s">
        <v>42</v>
      </c>
      <c r="J14">
        <v>6</v>
      </c>
    </row>
    <row r="15" spans="1:10" x14ac:dyDescent="0.3">
      <c r="A15" s="7"/>
      <c r="B15" s="49"/>
      <c r="C15" s="49"/>
      <c r="D15" s="8"/>
      <c r="H15" s="50">
        <v>11</v>
      </c>
      <c r="I15" s="52" t="s">
        <v>53</v>
      </c>
      <c r="J15">
        <v>2</v>
      </c>
    </row>
    <row r="16" spans="1:10" x14ac:dyDescent="0.3">
      <c r="A16" s="7"/>
      <c r="B16" s="49"/>
      <c r="C16" s="49"/>
      <c r="D16" s="8"/>
    </row>
    <row r="17" spans="1:4" x14ac:dyDescent="0.3">
      <c r="A17" s="7"/>
      <c r="B17" s="49"/>
      <c r="C17" s="49"/>
      <c r="D17" s="8"/>
    </row>
    <row r="18" spans="1:4" x14ac:dyDescent="0.3">
      <c r="A18" s="7"/>
      <c r="B18" s="49"/>
      <c r="C18" s="49"/>
      <c r="D18" s="8"/>
    </row>
    <row r="19" spans="1:4" x14ac:dyDescent="0.3">
      <c r="A19" s="7"/>
      <c r="B19" s="49"/>
      <c r="C19" s="49"/>
      <c r="D19" s="8"/>
    </row>
    <row r="20" spans="1:4" x14ac:dyDescent="0.3">
      <c r="A20" s="7"/>
      <c r="B20" s="49"/>
      <c r="C20" s="49"/>
      <c r="D20" s="8"/>
    </row>
    <row r="21" spans="1:4" x14ac:dyDescent="0.3">
      <c r="A21" s="7"/>
      <c r="B21" s="49"/>
      <c r="C21" s="49"/>
      <c r="D21" s="8"/>
    </row>
    <row r="22" spans="1:4" x14ac:dyDescent="0.3">
      <c r="A22" s="7"/>
      <c r="B22" s="49"/>
      <c r="C22" s="49"/>
      <c r="D22" s="8"/>
    </row>
    <row r="23" spans="1:4" x14ac:dyDescent="0.3">
      <c r="A23" s="7"/>
      <c r="B23" s="49"/>
      <c r="C23" s="49"/>
      <c r="D23" s="8"/>
    </row>
    <row r="24" spans="1:4" x14ac:dyDescent="0.3">
      <c r="A24" s="7"/>
      <c r="B24" s="49"/>
      <c r="C24" s="49"/>
      <c r="D24" s="8"/>
    </row>
    <row r="25" spans="1:4" x14ac:dyDescent="0.3">
      <c r="A25" s="7"/>
      <c r="B25" s="49"/>
      <c r="C25" s="49"/>
      <c r="D25" s="8"/>
    </row>
    <row r="26" spans="1:4" x14ac:dyDescent="0.3">
      <c r="A26" s="7"/>
      <c r="B26" s="49"/>
      <c r="C26" s="49"/>
      <c r="D26" s="8"/>
    </row>
    <row r="27" spans="1:4" x14ac:dyDescent="0.3">
      <c r="A27" s="7"/>
      <c r="B27" s="49"/>
      <c r="C27" s="49"/>
      <c r="D27" s="8"/>
    </row>
    <row r="28" spans="1:4" x14ac:dyDescent="0.3">
      <c r="A28" s="7"/>
      <c r="B28" s="49"/>
      <c r="C28" s="49"/>
      <c r="D28" s="8"/>
    </row>
    <row r="29" spans="1:4" x14ac:dyDescent="0.3">
      <c r="A29" s="7"/>
      <c r="B29" s="49"/>
      <c r="C29" s="49"/>
      <c r="D29" s="8"/>
    </row>
    <row r="30" spans="1:4" x14ac:dyDescent="0.3">
      <c r="A30" s="7"/>
      <c r="B30" s="49"/>
      <c r="C30" s="49"/>
      <c r="D30" s="8"/>
    </row>
    <row r="31" spans="1:4" x14ac:dyDescent="0.3">
      <c r="A31" s="7"/>
      <c r="B31" s="49"/>
      <c r="C31" s="49"/>
      <c r="D31" s="8"/>
    </row>
    <row r="32" spans="1:4" x14ac:dyDescent="0.3">
      <c r="A32" s="7"/>
      <c r="B32" s="49"/>
      <c r="C32" s="49"/>
      <c r="D32" s="8"/>
    </row>
    <row r="33" spans="1:4" x14ac:dyDescent="0.3">
      <c r="A33" s="7"/>
      <c r="B33" s="49"/>
      <c r="C33" s="49"/>
      <c r="D33" s="8"/>
    </row>
    <row r="34" spans="1:4" x14ac:dyDescent="0.3">
      <c r="A34" s="7"/>
      <c r="B34" s="49"/>
      <c r="C34" s="49"/>
      <c r="D34" s="8"/>
    </row>
    <row r="35" spans="1:4" x14ac:dyDescent="0.3">
      <c r="A35" s="7"/>
      <c r="B35" s="49"/>
      <c r="C35" s="49"/>
      <c r="D35" s="8"/>
    </row>
    <row r="36" spans="1:4" x14ac:dyDescent="0.3">
      <c r="A36" s="7"/>
      <c r="B36" s="49"/>
      <c r="C36" s="49"/>
      <c r="D36" s="8"/>
    </row>
    <row r="37" spans="1:4" x14ac:dyDescent="0.3">
      <c r="A37" s="7"/>
      <c r="B37" s="49"/>
      <c r="C37" s="49"/>
      <c r="D37" s="8"/>
    </row>
    <row r="38" spans="1:4" x14ac:dyDescent="0.3">
      <c r="A38" s="7"/>
      <c r="B38" s="49"/>
      <c r="C38" s="49"/>
      <c r="D38" s="8"/>
    </row>
    <row r="39" spans="1:4" x14ac:dyDescent="0.3">
      <c r="A39" s="7"/>
      <c r="B39" s="49"/>
      <c r="C39" s="49"/>
      <c r="D39" s="8"/>
    </row>
    <row r="40" spans="1:4" x14ac:dyDescent="0.3">
      <c r="A40" s="7"/>
      <c r="B40" s="49"/>
      <c r="C40" s="49"/>
      <c r="D40" s="8"/>
    </row>
    <row r="41" spans="1:4" x14ac:dyDescent="0.3">
      <c r="A41" s="7"/>
      <c r="B41" s="49"/>
      <c r="C41" s="49"/>
      <c r="D41" s="8"/>
    </row>
    <row r="42" spans="1:4" x14ac:dyDescent="0.3">
      <c r="A42" s="7"/>
      <c r="B42" s="49"/>
      <c r="C42" s="49"/>
      <c r="D42" s="8"/>
    </row>
    <row r="43" spans="1:4" x14ac:dyDescent="0.3">
      <c r="A43" s="7"/>
      <c r="B43" s="49"/>
      <c r="C43" s="49"/>
      <c r="D43" s="8"/>
    </row>
    <row r="44" spans="1:4" x14ac:dyDescent="0.3">
      <c r="A44" s="7"/>
      <c r="B44" s="49"/>
      <c r="C44" s="49"/>
      <c r="D44" s="8"/>
    </row>
    <row r="45" spans="1:4" x14ac:dyDescent="0.3">
      <c r="A45" s="7"/>
      <c r="B45" s="49"/>
      <c r="C45" s="49"/>
      <c r="D45" s="8"/>
    </row>
    <row r="46" spans="1:4" x14ac:dyDescent="0.3">
      <c r="A46" s="7"/>
      <c r="B46" s="49"/>
      <c r="C46" s="49"/>
      <c r="D46" s="8"/>
    </row>
    <row r="47" spans="1:4" x14ac:dyDescent="0.3">
      <c r="A47" s="7"/>
      <c r="B47" s="49"/>
      <c r="C47" s="49"/>
      <c r="D47" s="8"/>
    </row>
    <row r="48" spans="1:4" x14ac:dyDescent="0.3">
      <c r="A48" s="7"/>
      <c r="B48" s="49"/>
      <c r="C48" s="49"/>
      <c r="D48" s="8"/>
    </row>
    <row r="49" spans="1:4" x14ac:dyDescent="0.3">
      <c r="A49" s="7"/>
      <c r="B49" s="49"/>
      <c r="C49" s="49"/>
      <c r="D49" s="8"/>
    </row>
    <row r="50" spans="1:4" x14ac:dyDescent="0.3">
      <c r="A50" s="7"/>
      <c r="B50" s="49"/>
      <c r="C50" s="49"/>
      <c r="D50" s="8"/>
    </row>
    <row r="51" spans="1:4" x14ac:dyDescent="0.3">
      <c r="A51" s="7"/>
      <c r="B51" s="49"/>
      <c r="C51" s="49"/>
      <c r="D51" s="8"/>
    </row>
    <row r="52" spans="1:4" x14ac:dyDescent="0.3">
      <c r="A52" s="7"/>
      <c r="B52" s="49"/>
      <c r="C52" s="49"/>
      <c r="D52" s="8"/>
    </row>
    <row r="53" spans="1:4" x14ac:dyDescent="0.3">
      <c r="A53" s="7"/>
      <c r="B53" s="49"/>
      <c r="C53" s="49"/>
      <c r="D53" s="8"/>
    </row>
    <row r="54" spans="1:4" x14ac:dyDescent="0.3">
      <c r="A54" s="7"/>
      <c r="B54" s="49"/>
      <c r="C54" s="49"/>
      <c r="D54" s="8"/>
    </row>
    <row r="55" spans="1:4" x14ac:dyDescent="0.3">
      <c r="A55" s="7"/>
      <c r="B55" s="49"/>
      <c r="C55" s="49"/>
      <c r="D55" s="8"/>
    </row>
    <row r="56" spans="1:4" x14ac:dyDescent="0.3">
      <c r="A56" s="7"/>
      <c r="B56" s="49"/>
      <c r="C56" s="49"/>
      <c r="D56" s="8"/>
    </row>
    <row r="57" spans="1:4" x14ac:dyDescent="0.3">
      <c r="A57" s="7"/>
      <c r="B57" s="49"/>
      <c r="C57" s="49"/>
      <c r="D57" s="8"/>
    </row>
    <row r="58" spans="1:4" x14ac:dyDescent="0.3">
      <c r="A58" s="7"/>
      <c r="B58" s="49"/>
      <c r="C58" s="49"/>
      <c r="D58" s="8"/>
    </row>
    <row r="59" spans="1:4" x14ac:dyDescent="0.3">
      <c r="A59" s="7"/>
      <c r="B59" s="49"/>
      <c r="C59" s="49"/>
      <c r="D59" s="8"/>
    </row>
    <row r="60" spans="1:4" x14ac:dyDescent="0.3">
      <c r="A60" s="7"/>
      <c r="B60" s="49"/>
      <c r="C60" s="49"/>
      <c r="D60" s="8"/>
    </row>
    <row r="61" spans="1:4" x14ac:dyDescent="0.3">
      <c r="A61" s="7"/>
      <c r="B61" s="49"/>
      <c r="C61" s="49"/>
      <c r="D61" s="8"/>
    </row>
  </sheetData>
  <dataValidations count="2">
    <dataValidation type="list" allowBlank="1" showInputMessage="1" showErrorMessage="1" sqref="D2:D3 D6:D61">
      <formula1>$F$3:$F$5</formula1>
    </dataValidation>
    <dataValidation type="list" allowBlank="1" showInputMessage="1" showErrorMessage="1" sqref="C2:C61">
      <formula1>$F$7:$F$8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0"/>
  <sheetViews>
    <sheetView workbookViewId="0">
      <selection activeCell="B2" sqref="B2"/>
    </sheetView>
  </sheetViews>
  <sheetFormatPr defaultColWidth="14.44140625" defaultRowHeight="15" customHeight="1" x14ac:dyDescent="0.3"/>
  <cols>
    <col min="1" max="11" width="8.6640625" customWidth="1"/>
  </cols>
  <sheetData>
    <row r="1" spans="1:3" ht="14.25" customHeight="1" x14ac:dyDescent="0.3">
      <c r="A1" s="40" t="s">
        <v>0</v>
      </c>
      <c r="B1" s="6">
        <v>4</v>
      </c>
      <c r="C1" s="41">
        <f ca="1">IF(ISBLANK(B1),FALSE,IF(C1=FALSE,NOW(),C1))</f>
        <v>44072.721305439816</v>
      </c>
    </row>
    <row r="2" spans="1:3" ht="14.25" customHeight="1" x14ac:dyDescent="0.3">
      <c r="B2" s="1"/>
    </row>
    <row r="3" spans="1:3" ht="14.25" customHeight="1" x14ac:dyDescent="0.3"/>
    <row r="4" spans="1:3" ht="14.25" customHeight="1" x14ac:dyDescent="0.3"/>
    <row r="5" spans="1:3" ht="14.25" customHeight="1" x14ac:dyDescent="0.3"/>
    <row r="6" spans="1:3" ht="14.25" customHeight="1" x14ac:dyDescent="0.3"/>
    <row r="7" spans="1:3" ht="14.25" customHeight="1" x14ac:dyDescent="0.3"/>
    <row r="8" spans="1:3" ht="14.25" customHeight="1" x14ac:dyDescent="0.3"/>
    <row r="9" spans="1:3" ht="14.25" customHeight="1" x14ac:dyDescent="0.3"/>
    <row r="10" spans="1:3" ht="14.25" customHeight="1" x14ac:dyDescent="0.3"/>
    <row r="11" spans="1:3" ht="14.25" customHeight="1" x14ac:dyDescent="0.3"/>
    <row r="12" spans="1:3" ht="14.25" customHeight="1" x14ac:dyDescent="0.3"/>
    <row r="13" spans="1:3" ht="14.25" customHeight="1" x14ac:dyDescent="0.3"/>
    <row r="14" spans="1:3" ht="14.25" customHeight="1" x14ac:dyDescent="0.3"/>
    <row r="15" spans="1:3" ht="14.25" customHeight="1" x14ac:dyDescent="0.3"/>
    <row r="16" spans="1:3" ht="14.25" customHeight="1" x14ac:dyDescent="0.3"/>
    <row r="17" ht="14.25" customHeight="1" x14ac:dyDescent="0.3"/>
    <row r="18" ht="14.25" customHeight="1" x14ac:dyDescent="0.3"/>
    <row r="19" ht="14.25" customHeight="1" x14ac:dyDescent="0.3"/>
    <row r="20" ht="14.25" customHeight="1" x14ac:dyDescent="0.3"/>
    <row r="21" ht="14.25" customHeight="1" x14ac:dyDescent="0.3"/>
    <row r="22" ht="14.25" customHeight="1" x14ac:dyDescent="0.3"/>
    <row r="23" ht="14.25" customHeight="1" x14ac:dyDescent="0.3"/>
    <row r="24" ht="14.25" customHeight="1" x14ac:dyDescent="0.3"/>
    <row r="25" ht="14.25" customHeight="1" x14ac:dyDescent="0.3"/>
    <row r="26" ht="14.25" customHeight="1" x14ac:dyDescent="0.3"/>
    <row r="27" ht="14.25" customHeight="1" x14ac:dyDescent="0.3"/>
    <row r="28" ht="14.25" customHeight="1" x14ac:dyDescent="0.3"/>
    <row r="29" ht="14.25" customHeight="1" x14ac:dyDescent="0.3"/>
    <row r="30" ht="14.25" customHeight="1" x14ac:dyDescent="0.3"/>
    <row r="31" ht="14.25" customHeight="1" x14ac:dyDescent="0.3"/>
    <row r="32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0"/>
  <sheetViews>
    <sheetView workbookViewId="0">
      <selection activeCell="D13" sqref="D13"/>
    </sheetView>
  </sheetViews>
  <sheetFormatPr defaultColWidth="14.44140625" defaultRowHeight="15" customHeight="1" x14ac:dyDescent="0.3"/>
  <cols>
    <col min="1" max="1" width="11.88671875" style="2" bestFit="1" customWidth="1"/>
    <col min="2" max="2" width="8.109375" style="2" customWidth="1"/>
    <col min="3" max="3" width="10.88671875" style="2" bestFit="1" customWidth="1"/>
    <col min="4" max="4" width="27.44140625" style="2" bestFit="1" customWidth="1"/>
    <col min="5" max="5" width="10.33203125" style="2" bestFit="1" customWidth="1"/>
    <col min="6" max="6" width="13.109375" style="2" bestFit="1" customWidth="1"/>
    <col min="7" max="7" width="8.6640625" style="2" customWidth="1"/>
    <col min="8" max="8" width="10.6640625" style="2" bestFit="1" customWidth="1"/>
    <col min="9" max="9" width="10.33203125" style="9" bestFit="1" customWidth="1"/>
    <col min="10" max="11" width="8.6640625" style="2" customWidth="1"/>
    <col min="12" max="16384" width="14.44140625" style="2"/>
  </cols>
  <sheetData>
    <row r="1" spans="1:14" ht="14.25" customHeight="1" x14ac:dyDescent="0.3">
      <c r="A1" s="10" t="s">
        <v>1</v>
      </c>
      <c r="B1" s="10"/>
      <c r="C1" s="10"/>
      <c r="D1" s="10"/>
      <c r="E1" s="10"/>
      <c r="F1" s="23" t="s">
        <v>2</v>
      </c>
      <c r="G1" s="18"/>
      <c r="H1" s="18"/>
      <c r="I1" s="19"/>
      <c r="L1" s="46" t="str">
        <f>start!A1</f>
        <v>START</v>
      </c>
      <c r="M1" s="46">
        <f>start!B1</f>
        <v>4</v>
      </c>
      <c r="N1" s="47">
        <f ca="1">start!C1</f>
        <v>44072.721305439816</v>
      </c>
    </row>
    <row r="2" spans="1:14" ht="14.25" customHeight="1" x14ac:dyDescent="0.3">
      <c r="A2" s="11"/>
      <c r="B2" s="11"/>
      <c r="C2" s="11"/>
      <c r="D2" s="11"/>
      <c r="E2" s="11"/>
      <c r="F2" s="18"/>
      <c r="G2" s="18"/>
      <c r="H2" s="18"/>
      <c r="I2" s="19"/>
    </row>
    <row r="3" spans="1:14" ht="14.25" customHeight="1" x14ac:dyDescent="0.3">
      <c r="A3" s="43" t="s">
        <v>3</v>
      </c>
      <c r="B3" s="12" t="s">
        <v>4</v>
      </c>
      <c r="C3" s="12" t="s">
        <v>5</v>
      </c>
      <c r="D3" s="48" t="s">
        <v>31</v>
      </c>
      <c r="E3" s="12" t="s">
        <v>24</v>
      </c>
      <c r="F3" s="44" t="s">
        <v>3</v>
      </c>
      <c r="G3" s="20" t="s">
        <v>4</v>
      </c>
      <c r="H3" s="20" t="s">
        <v>7</v>
      </c>
      <c r="I3" s="21" t="s">
        <v>24</v>
      </c>
    </row>
    <row r="4" spans="1:14" ht="14.25" customHeight="1" x14ac:dyDescent="0.3">
      <c r="A4" s="5">
        <v>6</v>
      </c>
      <c r="B4" s="13">
        <f t="shared" ref="B4:B24" ca="1" si="0">IF(ISBLANK(A4),FALSE,IF(B4=FALSE,NOW(),B4))</f>
        <v>44072.737328356481</v>
      </c>
      <c r="C4" s="13">
        <f ca="1">B4-start!$C$1</f>
        <v>1.6022916664951481E-2</v>
      </c>
      <c r="D4" s="13">
        <f ca="1">C4/IF(E4="sprint",10,19)</f>
        <v>1.6022916664951482E-3</v>
      </c>
      <c r="E4" s="11" t="str">
        <f>VLOOKUP(A4,Rajtlista!A$2:D$62,4)</f>
        <v>sprint</v>
      </c>
      <c r="F4" s="5">
        <v>1</v>
      </c>
      <c r="G4" s="22">
        <f t="shared" ref="G4:G24" ca="1" si="1">IF(ISBLANK(F4),FALSE,IF(G4=FALSE,NOW(),G4))</f>
        <v>44072.738429050929</v>
      </c>
      <c r="H4" s="22">
        <f ca="1">G4-VLOOKUP(F4,A$4:B$64,2,FALSE)</f>
        <v>1.0527777776587754E-3</v>
      </c>
      <c r="I4" s="19" t="str">
        <f>VLOOKUP(F4,Rajtlista!A$2:D$62,4)</f>
        <v>sprint</v>
      </c>
    </row>
    <row r="5" spans="1:14" ht="14.25" customHeight="1" x14ac:dyDescent="0.3">
      <c r="A5" s="5">
        <v>1</v>
      </c>
      <c r="B5" s="13">
        <f t="shared" ca="1" si="0"/>
        <v>44072.737376273151</v>
      </c>
      <c r="C5" s="13">
        <f ca="1">B5-start!$C$1</f>
        <v>1.6070833335106727E-2</v>
      </c>
      <c r="D5" s="13">
        <f t="shared" ref="D5:D64" ca="1" si="2">C5/IF(E5="sprint",10,19)</f>
        <v>1.6070833335106727E-3</v>
      </c>
      <c r="E5" s="11" t="str">
        <f>VLOOKUP(A5,Rajtlista!A$2:D$62,4)</f>
        <v>sprint</v>
      </c>
      <c r="F5" s="5">
        <v>6</v>
      </c>
      <c r="G5" s="22">
        <f t="shared" ca="1" si="1"/>
        <v>44072.738696759261</v>
      </c>
      <c r="H5" s="22">
        <f t="shared" ref="H5:H64" ca="1" si="3">G5-VLOOKUP(F5,A$4:B$64,2,FALSE)</f>
        <v>1.3684027799172327E-3</v>
      </c>
      <c r="I5" s="19" t="str">
        <f>VLOOKUP(F5,Rajtlista!A$2:D$62,4)</f>
        <v>sprint</v>
      </c>
    </row>
    <row r="6" spans="1:14" ht="14.25" customHeight="1" x14ac:dyDescent="0.3">
      <c r="A6" s="5">
        <v>5</v>
      </c>
      <c r="B6" s="13">
        <f t="shared" ca="1" si="0"/>
        <v>44072.738237152778</v>
      </c>
      <c r="C6" s="13">
        <f ca="1">B6-start!$C$1</f>
        <v>1.6931712962104939E-2</v>
      </c>
      <c r="D6" s="13">
        <f t="shared" ca="1" si="2"/>
        <v>1.6931712962104939E-3</v>
      </c>
      <c r="E6" s="11" t="str">
        <f>VLOOKUP(A6,Rajtlista!A$2:D$62,4)</f>
        <v>sprint</v>
      </c>
      <c r="F6" s="5">
        <v>5</v>
      </c>
      <c r="G6" s="22">
        <f t="shared" ca="1" si="1"/>
        <v>44072.739786342594</v>
      </c>
      <c r="H6" s="22">
        <f t="shared" ca="1" si="3"/>
        <v>1.5491898157051764E-3</v>
      </c>
      <c r="I6" s="19" t="str">
        <f>VLOOKUP(F6,Rajtlista!A$2:D$62,4)</f>
        <v>sprint</v>
      </c>
    </row>
    <row r="7" spans="1:14" ht="14.25" customHeight="1" x14ac:dyDescent="0.3">
      <c r="A7" s="3">
        <v>8</v>
      </c>
      <c r="B7" s="13">
        <f t="shared" ca="1" si="0"/>
        <v>44072.738247222223</v>
      </c>
      <c r="C7" s="13">
        <f ca="1">B7-start!$C$1</f>
        <v>1.6941782407229766E-2</v>
      </c>
      <c r="D7" s="13">
        <f t="shared" ca="1" si="2"/>
        <v>1.6941782407229767E-3</v>
      </c>
      <c r="E7" s="11" t="str">
        <f>VLOOKUP(A7,Rajtlista!A$2:D$62,4)</f>
        <v>sprint</v>
      </c>
      <c r="F7" s="3">
        <v>8</v>
      </c>
      <c r="G7" s="22">
        <f t="shared" ca="1" si="1"/>
        <v>44072.739932523145</v>
      </c>
      <c r="H7" s="22">
        <f t="shared" ca="1" si="3"/>
        <v>1.6853009219630621E-3</v>
      </c>
      <c r="I7" s="19" t="str">
        <f>VLOOKUP(F7,Rajtlista!A$2:D$62,4)</f>
        <v>sprint</v>
      </c>
    </row>
    <row r="8" spans="1:14" ht="14.25" customHeight="1" x14ac:dyDescent="0.3">
      <c r="A8" s="3">
        <v>7</v>
      </c>
      <c r="B8" s="13">
        <f t="shared" ca="1" si="0"/>
        <v>44072.739479050928</v>
      </c>
      <c r="C8" s="13">
        <f ca="1">B8-start!$C$1</f>
        <v>1.8173611111706123E-2</v>
      </c>
      <c r="D8" s="13">
        <f t="shared" ca="1" si="2"/>
        <v>1.8173611111706122E-3</v>
      </c>
      <c r="E8" s="11" t="str">
        <f>VLOOKUP(A8,Rajtlista!A$2:D$62,4)</f>
        <v>sprint</v>
      </c>
      <c r="F8" s="3">
        <v>7</v>
      </c>
      <c r="G8" s="22">
        <f t="shared" ca="1" si="1"/>
        <v>44072.740660532407</v>
      </c>
      <c r="H8" s="22">
        <f t="shared" ca="1" si="3"/>
        <v>1.1814814788522199E-3</v>
      </c>
      <c r="I8" s="19" t="str">
        <f>VLOOKUP(F8,Rajtlista!A$2:D$62,4)</f>
        <v>sprint</v>
      </c>
    </row>
    <row r="9" spans="1:14" ht="14.25" customHeight="1" x14ac:dyDescent="0.3">
      <c r="A9" s="3">
        <v>4</v>
      </c>
      <c r="B9" s="13">
        <f t="shared" ca="1" si="0"/>
        <v>44072.744529976851</v>
      </c>
      <c r="C9" s="13">
        <f ca="1">B9-start!$C$1</f>
        <v>2.3224537035275716E-2</v>
      </c>
      <c r="D9" s="13">
        <f ca="1">C9/10</f>
        <v>2.3224537035275716E-3</v>
      </c>
      <c r="E9" s="11" t="str">
        <f>VLOOKUP(A9,Rajtlista!A$2:D$62,4)</f>
        <v>veterán</v>
      </c>
      <c r="F9" s="3">
        <v>4</v>
      </c>
      <c r="G9" s="22">
        <f t="shared" ca="1" si="1"/>
        <v>44072.745633101855</v>
      </c>
      <c r="H9" s="22">
        <f t="shared" ca="1" si="3"/>
        <v>1.1031250032829121E-3</v>
      </c>
      <c r="I9" s="19" t="str">
        <f>VLOOKUP(F9,Rajtlista!A$2:D$62,4)</f>
        <v>veterán</v>
      </c>
    </row>
    <row r="10" spans="1:14" ht="14.25" customHeight="1" x14ac:dyDescent="0.3">
      <c r="A10" s="3">
        <v>9</v>
      </c>
      <c r="B10" s="13">
        <f t="shared" ca="1" si="0"/>
        <v>44072.746366782405</v>
      </c>
      <c r="C10" s="13">
        <f ca="1">B10-start!$C$1</f>
        <v>2.5061342588742264E-2</v>
      </c>
      <c r="D10" s="13">
        <f t="shared" ca="1" si="2"/>
        <v>2.5061342588742264E-3</v>
      </c>
      <c r="E10" s="11" t="str">
        <f>VLOOKUP(A10,Rajtlista!A$2:D$62,4)</f>
        <v>sprint</v>
      </c>
      <c r="F10" s="3">
        <v>9</v>
      </c>
      <c r="G10" s="22">
        <f t="shared" ca="1" si="1"/>
        <v>44072.752023263885</v>
      </c>
      <c r="H10" s="22">
        <f t="shared" ca="1" si="3"/>
        <v>5.6564814804005437E-3</v>
      </c>
      <c r="I10" s="19" t="str">
        <f>VLOOKUP(F10,Rajtlista!A$2:D$62,4)</f>
        <v>sprint</v>
      </c>
    </row>
    <row r="11" spans="1:14" ht="14.25" customHeight="1" x14ac:dyDescent="0.3">
      <c r="A11" s="3">
        <v>10</v>
      </c>
      <c r="B11" s="13">
        <f t="shared" ca="1" si="0"/>
        <v>44072.746446064812</v>
      </c>
      <c r="C11" s="13">
        <f ca="1">B11-start!$C$1</f>
        <v>2.5140624995401595E-2</v>
      </c>
      <c r="D11" s="13">
        <f t="shared" ca="1" si="2"/>
        <v>2.5140624995401593E-3</v>
      </c>
      <c r="E11" s="11" t="str">
        <f>VLOOKUP(A11,Rajtlista!A$2:D$62,4)</f>
        <v>sprint</v>
      </c>
      <c r="F11" s="3">
        <v>10</v>
      </c>
      <c r="G11" s="22">
        <f t="shared" ca="1" si="1"/>
        <v>44072.752061921296</v>
      </c>
      <c r="H11" s="22">
        <f t="shared" ca="1" si="3"/>
        <v>5.6158564839279279E-3</v>
      </c>
      <c r="I11" s="19" t="str">
        <f>VLOOKUP(F11,Rajtlista!A$2:D$62,4)</f>
        <v>sprint</v>
      </c>
    </row>
    <row r="12" spans="1:14" ht="14.25" customHeight="1" x14ac:dyDescent="0.3">
      <c r="A12" s="3">
        <v>3</v>
      </c>
      <c r="B12" s="13">
        <f t="shared" ca="1" si="0"/>
        <v>44072.748570833333</v>
      </c>
      <c r="C12" s="13">
        <f ca="1">B12-start!$C$1</f>
        <v>2.7265393517154735E-2</v>
      </c>
      <c r="D12" s="13">
        <f ca="1">C12/10</f>
        <v>2.7265393517154736E-3</v>
      </c>
      <c r="E12" s="11" t="str">
        <f>VLOOKUP(A12,Rajtlista!A$2:D$62,4)</f>
        <v>veterán</v>
      </c>
      <c r="F12" s="3">
        <v>3</v>
      </c>
      <c r="G12" s="22">
        <f t="shared" ca="1" si="1"/>
        <v>44072.754069097224</v>
      </c>
      <c r="H12" s="22">
        <f t="shared" ca="1" si="3"/>
        <v>5.4982638903311454E-3</v>
      </c>
      <c r="I12" s="19" t="str">
        <f>VLOOKUP(F12,Rajtlista!A$2:D$62,4)</f>
        <v>veterán</v>
      </c>
    </row>
    <row r="13" spans="1:14" ht="14.25" customHeight="1" x14ac:dyDescent="0.3">
      <c r="A13" s="3"/>
      <c r="B13" s="13" t="b">
        <f t="shared" ca="1" si="0"/>
        <v>0</v>
      </c>
      <c r="C13" s="13">
        <f ca="1">B13-start!$C$1</f>
        <v>-44072.721305439816</v>
      </c>
      <c r="D13" s="13" t="e">
        <f t="shared" ca="1" si="2"/>
        <v>#N/A</v>
      </c>
      <c r="E13" s="11" t="e">
        <f>VLOOKUP(A13,Rajtlista!A$2:D$62,4)</f>
        <v>#N/A</v>
      </c>
      <c r="F13" s="3"/>
      <c r="G13" s="22" t="b">
        <f t="shared" ca="1" si="1"/>
        <v>0</v>
      </c>
      <c r="H13" s="22" t="e">
        <f t="shared" ca="1" si="3"/>
        <v>#N/A</v>
      </c>
      <c r="I13" s="19" t="e">
        <f>VLOOKUP(F13,Rajtlista!A$2:D$62,4)</f>
        <v>#N/A</v>
      </c>
    </row>
    <row r="14" spans="1:14" ht="14.25" customHeight="1" x14ac:dyDescent="0.3">
      <c r="A14" s="3"/>
      <c r="B14" s="13" t="b">
        <f t="shared" ca="1" si="0"/>
        <v>0</v>
      </c>
      <c r="C14" s="13">
        <f ca="1">B14-start!$C$1</f>
        <v>-44072.721305439816</v>
      </c>
      <c r="D14" s="13" t="e">
        <f t="shared" ca="1" si="2"/>
        <v>#N/A</v>
      </c>
      <c r="E14" s="11" t="e">
        <f>VLOOKUP(A14,Rajtlista!A$2:D$62,4)</f>
        <v>#N/A</v>
      </c>
      <c r="F14" s="3"/>
      <c r="G14" s="22" t="b">
        <f t="shared" ca="1" si="1"/>
        <v>0</v>
      </c>
      <c r="H14" s="22" t="e">
        <f t="shared" ca="1" si="3"/>
        <v>#N/A</v>
      </c>
      <c r="I14" s="19" t="e">
        <f>VLOOKUP(F14,Rajtlista!A$2:D$62,4)</f>
        <v>#N/A</v>
      </c>
    </row>
    <row r="15" spans="1:14" ht="14.25" customHeight="1" x14ac:dyDescent="0.3">
      <c r="A15" s="3"/>
      <c r="B15" s="13" t="b">
        <f t="shared" ca="1" si="0"/>
        <v>0</v>
      </c>
      <c r="C15" s="13">
        <f ca="1">B15-start!$C$1</f>
        <v>-44072.721305439816</v>
      </c>
      <c r="D15" s="13" t="e">
        <f t="shared" ca="1" si="2"/>
        <v>#N/A</v>
      </c>
      <c r="E15" s="11" t="e">
        <f>VLOOKUP(A15,Rajtlista!A$2:D$62,4)</f>
        <v>#N/A</v>
      </c>
      <c r="F15" s="3"/>
      <c r="G15" s="22" t="b">
        <f t="shared" ca="1" si="1"/>
        <v>0</v>
      </c>
      <c r="H15" s="22" t="e">
        <f t="shared" ca="1" si="3"/>
        <v>#N/A</v>
      </c>
      <c r="I15" s="19" t="e">
        <f>VLOOKUP(F15,Rajtlista!A$2:D$62,4)</f>
        <v>#N/A</v>
      </c>
    </row>
    <row r="16" spans="1:14" ht="14.25" customHeight="1" x14ac:dyDescent="0.3">
      <c r="A16" s="3"/>
      <c r="B16" s="13" t="b">
        <f t="shared" ca="1" si="0"/>
        <v>0</v>
      </c>
      <c r="C16" s="13">
        <f ca="1">B16-start!$C$1</f>
        <v>-44072.721305439816</v>
      </c>
      <c r="D16" s="13" t="e">
        <f t="shared" ca="1" si="2"/>
        <v>#N/A</v>
      </c>
      <c r="E16" s="11" t="e">
        <f>VLOOKUP(A16,Rajtlista!A$2:D$62,4)</f>
        <v>#N/A</v>
      </c>
      <c r="F16" s="3"/>
      <c r="G16" s="22" t="b">
        <f t="shared" ca="1" si="1"/>
        <v>0</v>
      </c>
      <c r="H16" s="22" t="e">
        <f t="shared" ca="1" si="3"/>
        <v>#N/A</v>
      </c>
      <c r="I16" s="19" t="e">
        <f>VLOOKUP(F16,Rajtlista!A$2:D$62,4)</f>
        <v>#N/A</v>
      </c>
    </row>
    <row r="17" spans="1:9" ht="14.25" customHeight="1" x14ac:dyDescent="0.3">
      <c r="A17" s="3"/>
      <c r="B17" s="13" t="b">
        <f t="shared" ca="1" si="0"/>
        <v>0</v>
      </c>
      <c r="C17" s="13">
        <f ca="1">B17-start!$C$1</f>
        <v>-44072.721305439816</v>
      </c>
      <c r="D17" s="13" t="e">
        <f t="shared" ca="1" si="2"/>
        <v>#N/A</v>
      </c>
      <c r="E17" s="11" t="e">
        <f>VLOOKUP(A17,Rajtlista!A$2:D$62,4)</f>
        <v>#N/A</v>
      </c>
      <c r="F17" s="3"/>
      <c r="G17" s="22" t="b">
        <f t="shared" ca="1" si="1"/>
        <v>0</v>
      </c>
      <c r="H17" s="22" t="e">
        <f t="shared" ca="1" si="3"/>
        <v>#N/A</v>
      </c>
      <c r="I17" s="19" t="e">
        <f>VLOOKUP(F17,Rajtlista!A$2:D$62,4)</f>
        <v>#N/A</v>
      </c>
    </row>
    <row r="18" spans="1:9" ht="14.25" customHeight="1" x14ac:dyDescent="0.3">
      <c r="A18" s="3"/>
      <c r="B18" s="13" t="b">
        <f t="shared" ca="1" si="0"/>
        <v>0</v>
      </c>
      <c r="C18" s="13">
        <f ca="1">B18-start!$C$1</f>
        <v>-44072.721305439816</v>
      </c>
      <c r="D18" s="13" t="e">
        <f t="shared" ca="1" si="2"/>
        <v>#N/A</v>
      </c>
      <c r="E18" s="11" t="e">
        <f>VLOOKUP(A18,Rajtlista!A$2:D$62,4)</f>
        <v>#N/A</v>
      </c>
      <c r="F18" s="3"/>
      <c r="G18" s="22" t="b">
        <f t="shared" ca="1" si="1"/>
        <v>0</v>
      </c>
      <c r="H18" s="22" t="e">
        <f t="shared" ca="1" si="3"/>
        <v>#N/A</v>
      </c>
      <c r="I18" s="19" t="e">
        <f>VLOOKUP(F18,Rajtlista!A$2:D$62,4)</f>
        <v>#N/A</v>
      </c>
    </row>
    <row r="19" spans="1:9" ht="14.25" customHeight="1" x14ac:dyDescent="0.3">
      <c r="A19" s="3"/>
      <c r="B19" s="13" t="b">
        <f t="shared" ca="1" si="0"/>
        <v>0</v>
      </c>
      <c r="C19" s="13">
        <f ca="1">B19-start!$C$1</f>
        <v>-44072.721305439816</v>
      </c>
      <c r="D19" s="13" t="e">
        <f t="shared" ca="1" si="2"/>
        <v>#N/A</v>
      </c>
      <c r="E19" s="11" t="e">
        <f>VLOOKUP(A19,Rajtlista!A$2:D$62,4)</f>
        <v>#N/A</v>
      </c>
      <c r="F19" s="3"/>
      <c r="G19" s="22" t="b">
        <f t="shared" ca="1" si="1"/>
        <v>0</v>
      </c>
      <c r="H19" s="22" t="e">
        <f t="shared" ca="1" si="3"/>
        <v>#N/A</v>
      </c>
      <c r="I19" s="19" t="e">
        <f>VLOOKUP(F19,Rajtlista!A$2:D$62,4)</f>
        <v>#N/A</v>
      </c>
    </row>
    <row r="20" spans="1:9" ht="14.25" customHeight="1" x14ac:dyDescent="0.3">
      <c r="A20" s="3"/>
      <c r="B20" s="13" t="b">
        <f t="shared" ca="1" si="0"/>
        <v>0</v>
      </c>
      <c r="C20" s="13">
        <f ca="1">B20-start!$C$1</f>
        <v>-44072.721305439816</v>
      </c>
      <c r="D20" s="13" t="e">
        <f t="shared" ca="1" si="2"/>
        <v>#N/A</v>
      </c>
      <c r="E20" s="11" t="e">
        <f>VLOOKUP(A20,Rajtlista!A$2:D$62,4)</f>
        <v>#N/A</v>
      </c>
      <c r="F20" s="3"/>
      <c r="G20" s="22" t="b">
        <f t="shared" ca="1" si="1"/>
        <v>0</v>
      </c>
      <c r="H20" s="22" t="e">
        <f t="shared" ca="1" si="3"/>
        <v>#N/A</v>
      </c>
      <c r="I20" s="19" t="e">
        <f>VLOOKUP(F20,Rajtlista!A$2:D$62,4)</f>
        <v>#N/A</v>
      </c>
    </row>
    <row r="21" spans="1:9" ht="14.25" customHeight="1" x14ac:dyDescent="0.3">
      <c r="A21" s="3"/>
      <c r="B21" s="13" t="b">
        <f t="shared" ca="1" si="0"/>
        <v>0</v>
      </c>
      <c r="C21" s="13">
        <f ca="1">B21-start!$C$1</f>
        <v>-44072.721305439816</v>
      </c>
      <c r="D21" s="13" t="e">
        <f t="shared" ca="1" si="2"/>
        <v>#N/A</v>
      </c>
      <c r="E21" s="11" t="e">
        <f>VLOOKUP(A21,Rajtlista!A$2:D$62,4)</f>
        <v>#N/A</v>
      </c>
      <c r="F21" s="3"/>
      <c r="G21" s="22" t="b">
        <f t="shared" ca="1" si="1"/>
        <v>0</v>
      </c>
      <c r="H21" s="22" t="e">
        <f t="shared" ca="1" si="3"/>
        <v>#N/A</v>
      </c>
      <c r="I21" s="19" t="e">
        <f>VLOOKUP(F21,Rajtlista!A$2:D$62,4)</f>
        <v>#N/A</v>
      </c>
    </row>
    <row r="22" spans="1:9" ht="14.25" customHeight="1" x14ac:dyDescent="0.3">
      <c r="A22" s="3"/>
      <c r="B22" s="13" t="b">
        <f t="shared" ca="1" si="0"/>
        <v>0</v>
      </c>
      <c r="C22" s="13">
        <f ca="1">B22-start!$C$1</f>
        <v>-44072.721305439816</v>
      </c>
      <c r="D22" s="13" t="e">
        <f t="shared" ca="1" si="2"/>
        <v>#N/A</v>
      </c>
      <c r="E22" s="11" t="e">
        <f>VLOOKUP(A22,Rajtlista!A$2:D$62,4)</f>
        <v>#N/A</v>
      </c>
      <c r="F22" s="3"/>
      <c r="G22" s="22" t="b">
        <f t="shared" ca="1" si="1"/>
        <v>0</v>
      </c>
      <c r="H22" s="22" t="e">
        <f t="shared" ca="1" si="3"/>
        <v>#N/A</v>
      </c>
      <c r="I22" s="19" t="e">
        <f>VLOOKUP(F22,Rajtlista!A$2:D$62,4)</f>
        <v>#N/A</v>
      </c>
    </row>
    <row r="23" spans="1:9" ht="14.25" customHeight="1" x14ac:dyDescent="0.3">
      <c r="A23" s="3"/>
      <c r="B23" s="13" t="b">
        <f t="shared" ca="1" si="0"/>
        <v>0</v>
      </c>
      <c r="C23" s="13">
        <f ca="1">B23-start!$C$1</f>
        <v>-44072.721305439816</v>
      </c>
      <c r="D23" s="13" t="e">
        <f t="shared" ca="1" si="2"/>
        <v>#N/A</v>
      </c>
      <c r="E23" s="11" t="e">
        <f>VLOOKUP(A23,Rajtlista!A$2:D$62,4)</f>
        <v>#N/A</v>
      </c>
      <c r="F23" s="3"/>
      <c r="G23" s="22" t="b">
        <f t="shared" ca="1" si="1"/>
        <v>0</v>
      </c>
      <c r="H23" s="22" t="e">
        <f t="shared" ca="1" si="3"/>
        <v>#N/A</v>
      </c>
      <c r="I23" s="19" t="e">
        <f>VLOOKUP(F23,Rajtlista!A$2:D$62,4)</f>
        <v>#N/A</v>
      </c>
    </row>
    <row r="24" spans="1:9" ht="14.25" customHeight="1" x14ac:dyDescent="0.3">
      <c r="A24" s="3"/>
      <c r="B24" s="13" t="b">
        <f t="shared" ca="1" si="0"/>
        <v>0</v>
      </c>
      <c r="C24" s="13">
        <f ca="1">B24-start!$C$1</f>
        <v>-44072.721305439816</v>
      </c>
      <c r="D24" s="13" t="e">
        <f t="shared" ca="1" si="2"/>
        <v>#N/A</v>
      </c>
      <c r="E24" s="11" t="e">
        <f>VLOOKUP(A24,Rajtlista!A$2:D$62,4)</f>
        <v>#N/A</v>
      </c>
      <c r="F24" s="3"/>
      <c r="G24" s="22" t="b">
        <f t="shared" ca="1" si="1"/>
        <v>0</v>
      </c>
      <c r="H24" s="22" t="e">
        <f t="shared" ca="1" si="3"/>
        <v>#N/A</v>
      </c>
      <c r="I24" s="19" t="e">
        <f>VLOOKUP(F24,Rajtlista!A$2:D$62,4)</f>
        <v>#N/A</v>
      </c>
    </row>
    <row r="25" spans="1:9" ht="14.25" customHeight="1" x14ac:dyDescent="0.3">
      <c r="A25" s="3"/>
      <c r="B25" s="13" t="b">
        <f t="shared" ref="B25:B64" ca="1" si="4">IF(ISBLANK(A25),FALSE,IF(B25=FALSE,NOW(),B25))</f>
        <v>0</v>
      </c>
      <c r="C25" s="13">
        <f ca="1">B25-start!$C$1</f>
        <v>-44072.721305439816</v>
      </c>
      <c r="D25" s="13" t="e">
        <f t="shared" ca="1" si="2"/>
        <v>#N/A</v>
      </c>
      <c r="E25" s="11" t="e">
        <f>VLOOKUP(A25,Rajtlista!A$2:D$62,4)</f>
        <v>#N/A</v>
      </c>
      <c r="F25" s="3"/>
      <c r="G25" s="22" t="b">
        <f t="shared" ref="G25:G64" ca="1" si="5">IF(ISBLANK(F25),FALSE,IF(G25=FALSE,NOW(),G25))</f>
        <v>0</v>
      </c>
      <c r="H25" s="22" t="e">
        <f t="shared" ca="1" si="3"/>
        <v>#N/A</v>
      </c>
      <c r="I25" s="19" t="e">
        <f>VLOOKUP(F25,Rajtlista!A$2:D$62,4)</f>
        <v>#N/A</v>
      </c>
    </row>
    <row r="26" spans="1:9" ht="14.25" customHeight="1" x14ac:dyDescent="0.3">
      <c r="A26" s="3"/>
      <c r="B26" s="13" t="b">
        <f t="shared" ca="1" si="4"/>
        <v>0</v>
      </c>
      <c r="C26" s="13">
        <f ca="1">B26-start!$C$1</f>
        <v>-44072.721305439816</v>
      </c>
      <c r="D26" s="13" t="e">
        <f t="shared" ca="1" si="2"/>
        <v>#N/A</v>
      </c>
      <c r="E26" s="11" t="e">
        <f>VLOOKUP(A26,Rajtlista!A$2:D$62,4)</f>
        <v>#N/A</v>
      </c>
      <c r="F26" s="3"/>
      <c r="G26" s="22" t="b">
        <f t="shared" ca="1" si="5"/>
        <v>0</v>
      </c>
      <c r="H26" s="22" t="e">
        <f t="shared" ca="1" si="3"/>
        <v>#N/A</v>
      </c>
      <c r="I26" s="19" t="e">
        <f>VLOOKUP(F26,Rajtlista!A$2:D$62,4)</f>
        <v>#N/A</v>
      </c>
    </row>
    <row r="27" spans="1:9" ht="14.25" customHeight="1" x14ac:dyDescent="0.3">
      <c r="A27" s="3"/>
      <c r="B27" s="13" t="b">
        <f t="shared" ca="1" si="4"/>
        <v>0</v>
      </c>
      <c r="C27" s="13">
        <f ca="1">B27-start!$C$1</f>
        <v>-44072.721305439816</v>
      </c>
      <c r="D27" s="13" t="e">
        <f t="shared" ca="1" si="2"/>
        <v>#N/A</v>
      </c>
      <c r="E27" s="11" t="e">
        <f>VLOOKUP(A27,Rajtlista!A$2:D$62,4)</f>
        <v>#N/A</v>
      </c>
      <c r="F27" s="3"/>
      <c r="G27" s="22" t="b">
        <f t="shared" ca="1" si="5"/>
        <v>0</v>
      </c>
      <c r="H27" s="22" t="e">
        <f t="shared" ca="1" si="3"/>
        <v>#N/A</v>
      </c>
      <c r="I27" s="19" t="e">
        <f>VLOOKUP(F27,Rajtlista!A$2:D$62,4)</f>
        <v>#N/A</v>
      </c>
    </row>
    <row r="28" spans="1:9" ht="14.25" customHeight="1" x14ac:dyDescent="0.3">
      <c r="A28" s="3"/>
      <c r="B28" s="13" t="b">
        <f t="shared" ca="1" si="4"/>
        <v>0</v>
      </c>
      <c r="C28" s="13">
        <f ca="1">B28-start!$C$1</f>
        <v>-44072.721305439816</v>
      </c>
      <c r="D28" s="13" t="e">
        <f t="shared" ca="1" si="2"/>
        <v>#N/A</v>
      </c>
      <c r="E28" s="11" t="e">
        <f>VLOOKUP(A28,Rajtlista!A$2:D$62,4)</f>
        <v>#N/A</v>
      </c>
      <c r="F28" s="3"/>
      <c r="G28" s="22" t="b">
        <f t="shared" ca="1" si="5"/>
        <v>0</v>
      </c>
      <c r="H28" s="22" t="e">
        <f t="shared" ca="1" si="3"/>
        <v>#N/A</v>
      </c>
      <c r="I28" s="19" t="e">
        <f>VLOOKUP(F28,Rajtlista!A$2:D$62,4)</f>
        <v>#N/A</v>
      </c>
    </row>
    <row r="29" spans="1:9" ht="14.25" customHeight="1" x14ac:dyDescent="0.3">
      <c r="A29" s="3"/>
      <c r="B29" s="13" t="b">
        <f t="shared" ca="1" si="4"/>
        <v>0</v>
      </c>
      <c r="C29" s="13">
        <f ca="1">B29-start!$C$1</f>
        <v>-44072.721305439816</v>
      </c>
      <c r="D29" s="13" t="e">
        <f t="shared" ca="1" si="2"/>
        <v>#N/A</v>
      </c>
      <c r="E29" s="11" t="e">
        <f>VLOOKUP(A29,Rajtlista!A$2:D$62,4)</f>
        <v>#N/A</v>
      </c>
      <c r="F29" s="3"/>
      <c r="G29" s="22" t="b">
        <f t="shared" ca="1" si="5"/>
        <v>0</v>
      </c>
      <c r="H29" s="22" t="e">
        <f t="shared" ca="1" si="3"/>
        <v>#N/A</v>
      </c>
      <c r="I29" s="19" t="e">
        <f>VLOOKUP(F29,Rajtlista!A$2:D$62,4)</f>
        <v>#N/A</v>
      </c>
    </row>
    <row r="30" spans="1:9" ht="14.25" customHeight="1" x14ac:dyDescent="0.3">
      <c r="A30" s="3"/>
      <c r="B30" s="13" t="b">
        <f t="shared" ca="1" si="4"/>
        <v>0</v>
      </c>
      <c r="C30" s="13">
        <f ca="1">B30-start!$C$1</f>
        <v>-44072.721305439816</v>
      </c>
      <c r="D30" s="13" t="e">
        <f t="shared" ca="1" si="2"/>
        <v>#N/A</v>
      </c>
      <c r="E30" s="11" t="e">
        <f>VLOOKUP(A30,Rajtlista!A$2:D$62,4)</f>
        <v>#N/A</v>
      </c>
      <c r="F30" s="3"/>
      <c r="G30" s="22" t="b">
        <f t="shared" ca="1" si="5"/>
        <v>0</v>
      </c>
      <c r="H30" s="22" t="e">
        <f t="shared" ca="1" si="3"/>
        <v>#N/A</v>
      </c>
      <c r="I30" s="19" t="e">
        <f>VLOOKUP(F30,Rajtlista!A$2:D$62,4)</f>
        <v>#N/A</v>
      </c>
    </row>
    <row r="31" spans="1:9" ht="14.25" customHeight="1" x14ac:dyDescent="0.3">
      <c r="A31" s="3"/>
      <c r="B31" s="13" t="b">
        <f t="shared" ca="1" si="4"/>
        <v>0</v>
      </c>
      <c r="C31" s="13">
        <f ca="1">B31-start!$C$1</f>
        <v>-44072.721305439816</v>
      </c>
      <c r="D31" s="13" t="e">
        <f t="shared" ca="1" si="2"/>
        <v>#N/A</v>
      </c>
      <c r="E31" s="11" t="e">
        <f>VLOOKUP(A31,Rajtlista!A$2:D$62,4)</f>
        <v>#N/A</v>
      </c>
      <c r="F31" s="3"/>
      <c r="G31" s="22" t="b">
        <f t="shared" ca="1" si="5"/>
        <v>0</v>
      </c>
      <c r="H31" s="22" t="e">
        <f t="shared" ca="1" si="3"/>
        <v>#N/A</v>
      </c>
      <c r="I31" s="19" t="e">
        <f>VLOOKUP(F31,Rajtlista!A$2:D$62,4)</f>
        <v>#N/A</v>
      </c>
    </row>
    <row r="32" spans="1:9" ht="14.25" customHeight="1" x14ac:dyDescent="0.3">
      <c r="A32" s="3"/>
      <c r="B32" s="13" t="b">
        <f t="shared" ca="1" si="4"/>
        <v>0</v>
      </c>
      <c r="C32" s="13">
        <f ca="1">B32-start!$C$1</f>
        <v>-44072.721305439816</v>
      </c>
      <c r="D32" s="13" t="e">
        <f t="shared" ca="1" si="2"/>
        <v>#N/A</v>
      </c>
      <c r="E32" s="11" t="e">
        <f>VLOOKUP(A32,Rajtlista!A$2:D$62,4)</f>
        <v>#N/A</v>
      </c>
      <c r="F32" s="3"/>
      <c r="G32" s="22" t="b">
        <f t="shared" ca="1" si="5"/>
        <v>0</v>
      </c>
      <c r="H32" s="22" t="e">
        <f t="shared" ca="1" si="3"/>
        <v>#N/A</v>
      </c>
      <c r="I32" s="19" t="e">
        <f>VLOOKUP(F32,Rajtlista!A$2:D$62,4)</f>
        <v>#N/A</v>
      </c>
    </row>
    <row r="33" spans="1:9" ht="14.25" customHeight="1" x14ac:dyDescent="0.3">
      <c r="A33" s="3"/>
      <c r="B33" s="13" t="b">
        <f t="shared" ca="1" si="4"/>
        <v>0</v>
      </c>
      <c r="C33" s="13">
        <f ca="1">B33-start!$C$1</f>
        <v>-44072.721305439816</v>
      </c>
      <c r="D33" s="13" t="e">
        <f t="shared" ca="1" si="2"/>
        <v>#N/A</v>
      </c>
      <c r="E33" s="11" t="e">
        <f>VLOOKUP(A33,Rajtlista!A$2:D$62,4)</f>
        <v>#N/A</v>
      </c>
      <c r="F33" s="3"/>
      <c r="G33" s="22" t="b">
        <f t="shared" ca="1" si="5"/>
        <v>0</v>
      </c>
      <c r="H33" s="22" t="e">
        <f t="shared" ca="1" si="3"/>
        <v>#N/A</v>
      </c>
      <c r="I33" s="19" t="e">
        <f>VLOOKUP(F33,Rajtlista!A$2:D$62,4)</f>
        <v>#N/A</v>
      </c>
    </row>
    <row r="34" spans="1:9" ht="14.25" customHeight="1" x14ac:dyDescent="0.3">
      <c r="A34" s="3"/>
      <c r="B34" s="13" t="b">
        <f t="shared" ca="1" si="4"/>
        <v>0</v>
      </c>
      <c r="C34" s="13">
        <f ca="1">B34-start!$C$1</f>
        <v>-44072.721305439816</v>
      </c>
      <c r="D34" s="13" t="e">
        <f t="shared" ca="1" si="2"/>
        <v>#N/A</v>
      </c>
      <c r="E34" s="11" t="e">
        <f>VLOOKUP(A34,Rajtlista!A$2:D$62,4)</f>
        <v>#N/A</v>
      </c>
      <c r="F34" s="3"/>
      <c r="G34" s="22" t="b">
        <f t="shared" ca="1" si="5"/>
        <v>0</v>
      </c>
      <c r="H34" s="22" t="e">
        <f t="shared" ca="1" si="3"/>
        <v>#N/A</v>
      </c>
      <c r="I34" s="19" t="e">
        <f>VLOOKUP(F34,Rajtlista!A$2:D$62,4)</f>
        <v>#N/A</v>
      </c>
    </row>
    <row r="35" spans="1:9" ht="14.25" customHeight="1" x14ac:dyDescent="0.3">
      <c r="A35" s="3"/>
      <c r="B35" s="13" t="b">
        <f t="shared" ca="1" si="4"/>
        <v>0</v>
      </c>
      <c r="C35" s="13">
        <f ca="1">B35-start!$C$1</f>
        <v>-44072.721305439816</v>
      </c>
      <c r="D35" s="13" t="e">
        <f t="shared" ca="1" si="2"/>
        <v>#N/A</v>
      </c>
      <c r="E35" s="11" t="e">
        <f>VLOOKUP(A35,Rajtlista!A$2:D$62,4)</f>
        <v>#N/A</v>
      </c>
      <c r="F35" s="3"/>
      <c r="G35" s="22" t="b">
        <f t="shared" ca="1" si="5"/>
        <v>0</v>
      </c>
      <c r="H35" s="22" t="e">
        <f t="shared" ca="1" si="3"/>
        <v>#N/A</v>
      </c>
      <c r="I35" s="19" t="e">
        <f>VLOOKUP(F35,Rajtlista!A$2:D$62,4)</f>
        <v>#N/A</v>
      </c>
    </row>
    <row r="36" spans="1:9" ht="14.25" customHeight="1" x14ac:dyDescent="0.3">
      <c r="A36" s="3"/>
      <c r="B36" s="13" t="b">
        <f t="shared" ca="1" si="4"/>
        <v>0</v>
      </c>
      <c r="C36" s="13">
        <f ca="1">B36-start!$C$1</f>
        <v>-44072.721305439816</v>
      </c>
      <c r="D36" s="13" t="e">
        <f t="shared" ca="1" si="2"/>
        <v>#N/A</v>
      </c>
      <c r="E36" s="11" t="e">
        <f>VLOOKUP(A36,Rajtlista!A$2:D$62,4)</f>
        <v>#N/A</v>
      </c>
      <c r="F36" s="3"/>
      <c r="G36" s="22" t="b">
        <f t="shared" ca="1" si="5"/>
        <v>0</v>
      </c>
      <c r="H36" s="22" t="e">
        <f t="shared" ca="1" si="3"/>
        <v>#N/A</v>
      </c>
      <c r="I36" s="19" t="e">
        <f>VLOOKUP(F36,Rajtlista!A$2:D$62,4)</f>
        <v>#N/A</v>
      </c>
    </row>
    <row r="37" spans="1:9" ht="14.25" customHeight="1" x14ac:dyDescent="0.3">
      <c r="A37" s="3"/>
      <c r="B37" s="13" t="b">
        <f t="shared" ca="1" si="4"/>
        <v>0</v>
      </c>
      <c r="C37" s="13">
        <f ca="1">B37-start!$C$1</f>
        <v>-44072.721305439816</v>
      </c>
      <c r="D37" s="13" t="e">
        <f t="shared" ca="1" si="2"/>
        <v>#N/A</v>
      </c>
      <c r="E37" s="11" t="e">
        <f>VLOOKUP(A37,Rajtlista!A$2:D$62,4)</f>
        <v>#N/A</v>
      </c>
      <c r="F37" s="3"/>
      <c r="G37" s="22" t="b">
        <f t="shared" ca="1" si="5"/>
        <v>0</v>
      </c>
      <c r="H37" s="22" t="e">
        <f t="shared" ca="1" si="3"/>
        <v>#N/A</v>
      </c>
      <c r="I37" s="19" t="e">
        <f>VLOOKUP(F37,Rajtlista!A$2:D$62,4)</f>
        <v>#N/A</v>
      </c>
    </row>
    <row r="38" spans="1:9" ht="14.25" customHeight="1" x14ac:dyDescent="0.3">
      <c r="A38" s="3"/>
      <c r="B38" s="13" t="b">
        <f t="shared" ca="1" si="4"/>
        <v>0</v>
      </c>
      <c r="C38" s="13">
        <f ca="1">B38-start!$C$1</f>
        <v>-44072.721305439816</v>
      </c>
      <c r="D38" s="13" t="e">
        <f t="shared" ca="1" si="2"/>
        <v>#N/A</v>
      </c>
      <c r="E38" s="11" t="e">
        <f>VLOOKUP(A38,Rajtlista!A$2:D$62,4)</f>
        <v>#N/A</v>
      </c>
      <c r="F38" s="3"/>
      <c r="G38" s="22" t="b">
        <f t="shared" ca="1" si="5"/>
        <v>0</v>
      </c>
      <c r="H38" s="22" t="e">
        <f t="shared" ca="1" si="3"/>
        <v>#N/A</v>
      </c>
      <c r="I38" s="19" t="e">
        <f>VLOOKUP(F38,Rajtlista!A$2:D$62,4)</f>
        <v>#N/A</v>
      </c>
    </row>
    <row r="39" spans="1:9" ht="14.25" customHeight="1" x14ac:dyDescent="0.3">
      <c r="A39" s="3"/>
      <c r="B39" s="13" t="b">
        <f t="shared" ca="1" si="4"/>
        <v>0</v>
      </c>
      <c r="C39" s="13">
        <f ca="1">B39-start!$C$1</f>
        <v>-44072.721305439816</v>
      </c>
      <c r="D39" s="13" t="e">
        <f t="shared" ca="1" si="2"/>
        <v>#N/A</v>
      </c>
      <c r="E39" s="11" t="e">
        <f>VLOOKUP(A39,Rajtlista!A$2:D$62,4)</f>
        <v>#N/A</v>
      </c>
      <c r="F39" s="3"/>
      <c r="G39" s="22" t="b">
        <f t="shared" ca="1" si="5"/>
        <v>0</v>
      </c>
      <c r="H39" s="22" t="e">
        <f t="shared" ca="1" si="3"/>
        <v>#N/A</v>
      </c>
      <c r="I39" s="19" t="e">
        <f>VLOOKUP(F39,Rajtlista!A$2:D$62,4)</f>
        <v>#N/A</v>
      </c>
    </row>
    <row r="40" spans="1:9" ht="14.25" customHeight="1" x14ac:dyDescent="0.3">
      <c r="A40" s="3"/>
      <c r="B40" s="13" t="b">
        <f t="shared" ca="1" si="4"/>
        <v>0</v>
      </c>
      <c r="C40" s="13">
        <f ca="1">B40-start!$C$1</f>
        <v>-44072.721305439816</v>
      </c>
      <c r="D40" s="13" t="e">
        <f t="shared" ca="1" si="2"/>
        <v>#N/A</v>
      </c>
      <c r="E40" s="11" t="e">
        <f>VLOOKUP(A40,Rajtlista!A$2:D$62,4)</f>
        <v>#N/A</v>
      </c>
      <c r="F40" s="3"/>
      <c r="G40" s="22" t="b">
        <f t="shared" ca="1" si="5"/>
        <v>0</v>
      </c>
      <c r="H40" s="22" t="e">
        <f t="shared" ca="1" si="3"/>
        <v>#N/A</v>
      </c>
      <c r="I40" s="19" t="e">
        <f>VLOOKUP(F40,Rajtlista!A$2:D$62,4)</f>
        <v>#N/A</v>
      </c>
    </row>
    <row r="41" spans="1:9" ht="14.25" customHeight="1" x14ac:dyDescent="0.3">
      <c r="A41" s="3"/>
      <c r="B41" s="13" t="b">
        <f t="shared" ca="1" si="4"/>
        <v>0</v>
      </c>
      <c r="C41" s="13">
        <f ca="1">B41-start!$C$1</f>
        <v>-44072.721305439816</v>
      </c>
      <c r="D41" s="13" t="e">
        <f t="shared" ca="1" si="2"/>
        <v>#N/A</v>
      </c>
      <c r="E41" s="11" t="e">
        <f>VLOOKUP(A41,Rajtlista!A$2:D$62,4)</f>
        <v>#N/A</v>
      </c>
      <c r="F41" s="3"/>
      <c r="G41" s="22" t="b">
        <f t="shared" ca="1" si="5"/>
        <v>0</v>
      </c>
      <c r="H41" s="22" t="e">
        <f t="shared" ca="1" si="3"/>
        <v>#N/A</v>
      </c>
      <c r="I41" s="19" t="e">
        <f>VLOOKUP(F41,Rajtlista!A$2:D$62,4)</f>
        <v>#N/A</v>
      </c>
    </row>
    <row r="42" spans="1:9" ht="14.25" customHeight="1" x14ac:dyDescent="0.3">
      <c r="A42" s="3"/>
      <c r="B42" s="13" t="b">
        <f t="shared" ca="1" si="4"/>
        <v>0</v>
      </c>
      <c r="C42" s="13">
        <f ca="1">B42-start!$C$1</f>
        <v>-44072.721305439816</v>
      </c>
      <c r="D42" s="13" t="e">
        <f t="shared" ca="1" si="2"/>
        <v>#N/A</v>
      </c>
      <c r="E42" s="11" t="e">
        <f>VLOOKUP(A42,Rajtlista!A$2:D$62,4)</f>
        <v>#N/A</v>
      </c>
      <c r="F42" s="3"/>
      <c r="G42" s="22" t="b">
        <f t="shared" ca="1" si="5"/>
        <v>0</v>
      </c>
      <c r="H42" s="22" t="e">
        <f t="shared" ca="1" si="3"/>
        <v>#N/A</v>
      </c>
      <c r="I42" s="19" t="e">
        <f>VLOOKUP(F42,Rajtlista!A$2:D$62,4)</f>
        <v>#N/A</v>
      </c>
    </row>
    <row r="43" spans="1:9" ht="14.25" customHeight="1" x14ac:dyDescent="0.3">
      <c r="A43" s="3"/>
      <c r="B43" s="13" t="b">
        <f t="shared" ca="1" si="4"/>
        <v>0</v>
      </c>
      <c r="C43" s="13">
        <f ca="1">B43-start!$C$1</f>
        <v>-44072.721305439816</v>
      </c>
      <c r="D43" s="13" t="e">
        <f t="shared" ca="1" si="2"/>
        <v>#N/A</v>
      </c>
      <c r="E43" s="11" t="e">
        <f>VLOOKUP(A43,Rajtlista!A$2:D$62,4)</f>
        <v>#N/A</v>
      </c>
      <c r="F43" s="3"/>
      <c r="G43" s="22" t="b">
        <f t="shared" ca="1" si="5"/>
        <v>0</v>
      </c>
      <c r="H43" s="22" t="e">
        <f t="shared" ca="1" si="3"/>
        <v>#N/A</v>
      </c>
      <c r="I43" s="19" t="e">
        <f>VLOOKUP(F43,Rajtlista!A$2:D$62,4)</f>
        <v>#N/A</v>
      </c>
    </row>
    <row r="44" spans="1:9" ht="14.25" customHeight="1" x14ac:dyDescent="0.3">
      <c r="A44" s="3"/>
      <c r="B44" s="13" t="b">
        <f t="shared" ca="1" si="4"/>
        <v>0</v>
      </c>
      <c r="C44" s="13">
        <f ca="1">B44-start!$C$1</f>
        <v>-44072.721305439816</v>
      </c>
      <c r="D44" s="13" t="e">
        <f t="shared" ca="1" si="2"/>
        <v>#N/A</v>
      </c>
      <c r="E44" s="11" t="e">
        <f>VLOOKUP(A44,Rajtlista!A$2:D$62,4)</f>
        <v>#N/A</v>
      </c>
      <c r="F44" s="3"/>
      <c r="G44" s="22" t="b">
        <f t="shared" ca="1" si="5"/>
        <v>0</v>
      </c>
      <c r="H44" s="22" t="e">
        <f t="shared" ca="1" si="3"/>
        <v>#N/A</v>
      </c>
      <c r="I44" s="19" t="e">
        <f>VLOOKUP(F44,Rajtlista!A$2:D$62,4)</f>
        <v>#N/A</v>
      </c>
    </row>
    <row r="45" spans="1:9" ht="14.25" customHeight="1" x14ac:dyDescent="0.3">
      <c r="A45" s="3"/>
      <c r="B45" s="13" t="b">
        <f t="shared" ca="1" si="4"/>
        <v>0</v>
      </c>
      <c r="C45" s="13">
        <f ca="1">B45-start!$C$1</f>
        <v>-44072.721305439816</v>
      </c>
      <c r="D45" s="13" t="e">
        <f t="shared" ca="1" si="2"/>
        <v>#N/A</v>
      </c>
      <c r="E45" s="11" t="e">
        <f>VLOOKUP(A45,Rajtlista!A$2:D$62,4)</f>
        <v>#N/A</v>
      </c>
      <c r="F45" s="3"/>
      <c r="G45" s="22" t="b">
        <f t="shared" ca="1" si="5"/>
        <v>0</v>
      </c>
      <c r="H45" s="22" t="e">
        <f t="shared" ca="1" si="3"/>
        <v>#N/A</v>
      </c>
      <c r="I45" s="19" t="e">
        <f>VLOOKUP(F45,Rajtlista!A$2:D$62,4)</f>
        <v>#N/A</v>
      </c>
    </row>
    <row r="46" spans="1:9" ht="14.25" customHeight="1" x14ac:dyDescent="0.3">
      <c r="A46" s="3"/>
      <c r="B46" s="13" t="b">
        <f t="shared" ca="1" si="4"/>
        <v>0</v>
      </c>
      <c r="C46" s="13">
        <f ca="1">B46-start!$C$1</f>
        <v>-44072.721305439816</v>
      </c>
      <c r="D46" s="13" t="e">
        <f t="shared" ca="1" si="2"/>
        <v>#N/A</v>
      </c>
      <c r="E46" s="11" t="e">
        <f>VLOOKUP(A46,Rajtlista!A$2:D$62,4)</f>
        <v>#N/A</v>
      </c>
      <c r="F46" s="3"/>
      <c r="G46" s="22" t="b">
        <f t="shared" ca="1" si="5"/>
        <v>0</v>
      </c>
      <c r="H46" s="22" t="e">
        <f t="shared" ca="1" si="3"/>
        <v>#N/A</v>
      </c>
      <c r="I46" s="19" t="e">
        <f>VLOOKUP(F46,Rajtlista!A$2:D$62,4)</f>
        <v>#N/A</v>
      </c>
    </row>
    <row r="47" spans="1:9" ht="14.25" customHeight="1" x14ac:dyDescent="0.3">
      <c r="A47" s="3"/>
      <c r="B47" s="13" t="b">
        <f t="shared" ca="1" si="4"/>
        <v>0</v>
      </c>
      <c r="C47" s="13">
        <f ca="1">B47-start!$C$1</f>
        <v>-44072.721305439816</v>
      </c>
      <c r="D47" s="13" t="e">
        <f t="shared" ca="1" si="2"/>
        <v>#N/A</v>
      </c>
      <c r="E47" s="11" t="e">
        <f>VLOOKUP(A47,Rajtlista!A$2:D$62,4)</f>
        <v>#N/A</v>
      </c>
      <c r="F47" s="3"/>
      <c r="G47" s="22" t="b">
        <f t="shared" ca="1" si="5"/>
        <v>0</v>
      </c>
      <c r="H47" s="22" t="e">
        <f t="shared" ca="1" si="3"/>
        <v>#N/A</v>
      </c>
      <c r="I47" s="19" t="e">
        <f>VLOOKUP(F47,Rajtlista!A$2:D$62,4)</f>
        <v>#N/A</v>
      </c>
    </row>
    <row r="48" spans="1:9" ht="14.25" customHeight="1" x14ac:dyDescent="0.3">
      <c r="A48" s="3"/>
      <c r="B48" s="13" t="b">
        <f t="shared" ca="1" si="4"/>
        <v>0</v>
      </c>
      <c r="C48" s="13">
        <f ca="1">B48-start!$C$1</f>
        <v>-44072.721305439816</v>
      </c>
      <c r="D48" s="13" t="e">
        <f t="shared" ca="1" si="2"/>
        <v>#N/A</v>
      </c>
      <c r="E48" s="11" t="e">
        <f>VLOOKUP(A48,Rajtlista!A$2:D$62,4)</f>
        <v>#N/A</v>
      </c>
      <c r="F48" s="3"/>
      <c r="G48" s="22" t="b">
        <f t="shared" ca="1" si="5"/>
        <v>0</v>
      </c>
      <c r="H48" s="22" t="e">
        <f t="shared" ca="1" si="3"/>
        <v>#N/A</v>
      </c>
      <c r="I48" s="19" t="e">
        <f>VLOOKUP(F48,Rajtlista!A$2:D$62,4)</f>
        <v>#N/A</v>
      </c>
    </row>
    <row r="49" spans="1:9" ht="14.25" customHeight="1" x14ac:dyDescent="0.3">
      <c r="A49" s="3"/>
      <c r="B49" s="13" t="b">
        <f t="shared" ca="1" si="4"/>
        <v>0</v>
      </c>
      <c r="C49" s="13">
        <f ca="1">B49-start!$C$1</f>
        <v>-44072.721305439816</v>
      </c>
      <c r="D49" s="13" t="e">
        <f t="shared" ca="1" si="2"/>
        <v>#N/A</v>
      </c>
      <c r="E49" s="11" t="e">
        <f>VLOOKUP(A49,Rajtlista!A$2:D$62,4)</f>
        <v>#N/A</v>
      </c>
      <c r="F49" s="3"/>
      <c r="G49" s="22" t="b">
        <f t="shared" ca="1" si="5"/>
        <v>0</v>
      </c>
      <c r="H49" s="22" t="e">
        <f t="shared" ca="1" si="3"/>
        <v>#N/A</v>
      </c>
      <c r="I49" s="19" t="e">
        <f>VLOOKUP(F49,Rajtlista!A$2:D$62,4)</f>
        <v>#N/A</v>
      </c>
    </row>
    <row r="50" spans="1:9" ht="14.25" customHeight="1" x14ac:dyDescent="0.3">
      <c r="A50" s="3"/>
      <c r="B50" s="13" t="b">
        <f t="shared" ca="1" si="4"/>
        <v>0</v>
      </c>
      <c r="C50" s="13">
        <f ca="1">B50-start!$C$1</f>
        <v>-44072.721305439816</v>
      </c>
      <c r="D50" s="13" t="e">
        <f t="shared" ca="1" si="2"/>
        <v>#N/A</v>
      </c>
      <c r="E50" s="11" t="e">
        <f>VLOOKUP(A50,Rajtlista!A$2:D$62,4)</f>
        <v>#N/A</v>
      </c>
      <c r="F50" s="3"/>
      <c r="G50" s="22" t="b">
        <f t="shared" ca="1" si="5"/>
        <v>0</v>
      </c>
      <c r="H50" s="22" t="e">
        <f t="shared" ca="1" si="3"/>
        <v>#N/A</v>
      </c>
      <c r="I50" s="19" t="e">
        <f>VLOOKUP(F50,Rajtlista!A$2:D$62,4)</f>
        <v>#N/A</v>
      </c>
    </row>
    <row r="51" spans="1:9" ht="14.25" customHeight="1" x14ac:dyDescent="0.3">
      <c r="A51" s="3"/>
      <c r="B51" s="13" t="b">
        <f t="shared" ca="1" si="4"/>
        <v>0</v>
      </c>
      <c r="C51" s="13">
        <f ca="1">B51-start!$C$1</f>
        <v>-44072.721305439816</v>
      </c>
      <c r="D51" s="13" t="e">
        <f t="shared" ca="1" si="2"/>
        <v>#N/A</v>
      </c>
      <c r="E51" s="11" t="e">
        <f>VLOOKUP(A51,Rajtlista!A$2:D$62,4)</f>
        <v>#N/A</v>
      </c>
      <c r="F51" s="3"/>
      <c r="G51" s="22" t="b">
        <f t="shared" ca="1" si="5"/>
        <v>0</v>
      </c>
      <c r="H51" s="22" t="e">
        <f t="shared" ca="1" si="3"/>
        <v>#N/A</v>
      </c>
      <c r="I51" s="19" t="e">
        <f>VLOOKUP(F51,Rajtlista!A$2:D$62,4)</f>
        <v>#N/A</v>
      </c>
    </row>
    <row r="52" spans="1:9" ht="14.25" customHeight="1" x14ac:dyDescent="0.3">
      <c r="A52" s="3"/>
      <c r="B52" s="13" t="b">
        <f t="shared" ca="1" si="4"/>
        <v>0</v>
      </c>
      <c r="C52" s="13">
        <f ca="1">B52-start!$C$1</f>
        <v>-44072.721305439816</v>
      </c>
      <c r="D52" s="13" t="e">
        <f t="shared" ca="1" si="2"/>
        <v>#N/A</v>
      </c>
      <c r="E52" s="11" t="e">
        <f>VLOOKUP(A52,Rajtlista!A$2:D$62,4)</f>
        <v>#N/A</v>
      </c>
      <c r="F52" s="3"/>
      <c r="G52" s="22" t="b">
        <f t="shared" ca="1" si="5"/>
        <v>0</v>
      </c>
      <c r="H52" s="22" t="e">
        <f t="shared" ca="1" si="3"/>
        <v>#N/A</v>
      </c>
      <c r="I52" s="19" t="e">
        <f>VLOOKUP(F52,Rajtlista!A$2:D$62,4)</f>
        <v>#N/A</v>
      </c>
    </row>
    <row r="53" spans="1:9" ht="14.25" customHeight="1" x14ac:dyDescent="0.3">
      <c r="A53" s="3"/>
      <c r="B53" s="13" t="b">
        <f t="shared" ca="1" si="4"/>
        <v>0</v>
      </c>
      <c r="C53" s="13">
        <f ca="1">B53-start!$C$1</f>
        <v>-44072.721305439816</v>
      </c>
      <c r="D53" s="13" t="e">
        <f t="shared" ca="1" si="2"/>
        <v>#N/A</v>
      </c>
      <c r="E53" s="11" t="e">
        <f>VLOOKUP(A53,Rajtlista!A$2:D$62,4)</f>
        <v>#N/A</v>
      </c>
      <c r="F53" s="3"/>
      <c r="G53" s="22" t="b">
        <f t="shared" ca="1" si="5"/>
        <v>0</v>
      </c>
      <c r="H53" s="22" t="e">
        <f t="shared" ca="1" si="3"/>
        <v>#N/A</v>
      </c>
      <c r="I53" s="19" t="e">
        <f>VLOOKUP(F53,Rajtlista!A$2:D$62,4)</f>
        <v>#N/A</v>
      </c>
    </row>
    <row r="54" spans="1:9" ht="14.25" customHeight="1" x14ac:dyDescent="0.3">
      <c r="A54" s="3"/>
      <c r="B54" s="13" t="b">
        <f t="shared" ca="1" si="4"/>
        <v>0</v>
      </c>
      <c r="C54" s="13">
        <f ca="1">B54-start!$C$1</f>
        <v>-44072.721305439816</v>
      </c>
      <c r="D54" s="13" t="e">
        <f t="shared" ca="1" si="2"/>
        <v>#N/A</v>
      </c>
      <c r="E54" s="11" t="e">
        <f>VLOOKUP(A54,Rajtlista!A$2:D$62,4)</f>
        <v>#N/A</v>
      </c>
      <c r="F54" s="3"/>
      <c r="G54" s="22" t="b">
        <f t="shared" ca="1" si="5"/>
        <v>0</v>
      </c>
      <c r="H54" s="22" t="e">
        <f t="shared" ca="1" si="3"/>
        <v>#N/A</v>
      </c>
      <c r="I54" s="19" t="e">
        <f>VLOOKUP(F54,Rajtlista!A$2:D$62,4)</f>
        <v>#N/A</v>
      </c>
    </row>
    <row r="55" spans="1:9" ht="14.25" customHeight="1" x14ac:dyDescent="0.3">
      <c r="A55" s="3"/>
      <c r="B55" s="13" t="b">
        <f t="shared" ca="1" si="4"/>
        <v>0</v>
      </c>
      <c r="C55" s="13">
        <f ca="1">B55-start!$C$1</f>
        <v>-44072.721305439816</v>
      </c>
      <c r="D55" s="13" t="e">
        <f t="shared" ca="1" si="2"/>
        <v>#N/A</v>
      </c>
      <c r="E55" s="11" t="e">
        <f>VLOOKUP(A55,Rajtlista!A$2:D$62,4)</f>
        <v>#N/A</v>
      </c>
      <c r="F55" s="3"/>
      <c r="G55" s="22" t="b">
        <f t="shared" ca="1" si="5"/>
        <v>0</v>
      </c>
      <c r="H55" s="22" t="e">
        <f t="shared" ca="1" si="3"/>
        <v>#N/A</v>
      </c>
      <c r="I55" s="19" t="e">
        <f>VLOOKUP(F55,Rajtlista!A$2:D$62,4)</f>
        <v>#N/A</v>
      </c>
    </row>
    <row r="56" spans="1:9" ht="14.25" customHeight="1" x14ac:dyDescent="0.3">
      <c r="A56" s="3"/>
      <c r="B56" s="13" t="b">
        <f t="shared" ca="1" si="4"/>
        <v>0</v>
      </c>
      <c r="C56" s="13">
        <f ca="1">B56-start!$C$1</f>
        <v>-44072.721305439816</v>
      </c>
      <c r="D56" s="13" t="e">
        <f t="shared" ca="1" si="2"/>
        <v>#N/A</v>
      </c>
      <c r="E56" s="11" t="e">
        <f>VLOOKUP(A56,Rajtlista!A$2:D$62,4)</f>
        <v>#N/A</v>
      </c>
      <c r="F56" s="3"/>
      <c r="G56" s="22" t="b">
        <f t="shared" ca="1" si="5"/>
        <v>0</v>
      </c>
      <c r="H56" s="22" t="e">
        <f t="shared" ca="1" si="3"/>
        <v>#N/A</v>
      </c>
      <c r="I56" s="19" t="e">
        <f>VLOOKUP(F56,Rajtlista!A$2:D$62,4)</f>
        <v>#N/A</v>
      </c>
    </row>
    <row r="57" spans="1:9" ht="14.25" customHeight="1" x14ac:dyDescent="0.3">
      <c r="A57" s="3"/>
      <c r="B57" s="13" t="b">
        <f t="shared" ca="1" si="4"/>
        <v>0</v>
      </c>
      <c r="C57" s="13">
        <f ca="1">B57-start!$C$1</f>
        <v>-44072.721305439816</v>
      </c>
      <c r="D57" s="13" t="e">
        <f t="shared" ca="1" si="2"/>
        <v>#N/A</v>
      </c>
      <c r="E57" s="11" t="e">
        <f>VLOOKUP(A57,Rajtlista!A$2:D$62,4)</f>
        <v>#N/A</v>
      </c>
      <c r="F57" s="3"/>
      <c r="G57" s="22" t="b">
        <f t="shared" ca="1" si="5"/>
        <v>0</v>
      </c>
      <c r="H57" s="22" t="e">
        <f t="shared" ca="1" si="3"/>
        <v>#N/A</v>
      </c>
      <c r="I57" s="19" t="e">
        <f>VLOOKUP(F57,Rajtlista!A$2:D$62,4)</f>
        <v>#N/A</v>
      </c>
    </row>
    <row r="58" spans="1:9" ht="14.25" customHeight="1" x14ac:dyDescent="0.3">
      <c r="A58" s="3"/>
      <c r="B58" s="13" t="b">
        <f t="shared" ca="1" si="4"/>
        <v>0</v>
      </c>
      <c r="C58" s="13">
        <f ca="1">B58-start!$C$1</f>
        <v>-44072.721305439816</v>
      </c>
      <c r="D58" s="13" t="e">
        <f t="shared" ca="1" si="2"/>
        <v>#N/A</v>
      </c>
      <c r="E58" s="11" t="e">
        <f>VLOOKUP(A58,Rajtlista!A$2:D$62,4)</f>
        <v>#N/A</v>
      </c>
      <c r="F58" s="3"/>
      <c r="G58" s="22" t="b">
        <f t="shared" ca="1" si="5"/>
        <v>0</v>
      </c>
      <c r="H58" s="22" t="e">
        <f t="shared" ca="1" si="3"/>
        <v>#N/A</v>
      </c>
      <c r="I58" s="19" t="e">
        <f>VLOOKUP(F58,Rajtlista!A$2:D$62,4)</f>
        <v>#N/A</v>
      </c>
    </row>
    <row r="59" spans="1:9" ht="14.25" customHeight="1" x14ac:dyDescent="0.3">
      <c r="A59" s="3"/>
      <c r="B59" s="13" t="b">
        <f t="shared" ca="1" si="4"/>
        <v>0</v>
      </c>
      <c r="C59" s="13">
        <f ca="1">B59-start!$C$1</f>
        <v>-44072.721305439816</v>
      </c>
      <c r="D59" s="13" t="e">
        <f t="shared" ca="1" si="2"/>
        <v>#N/A</v>
      </c>
      <c r="E59" s="11" t="e">
        <f>VLOOKUP(A59,Rajtlista!A$2:D$62,4)</f>
        <v>#N/A</v>
      </c>
      <c r="F59" s="3"/>
      <c r="G59" s="22" t="b">
        <f t="shared" ca="1" si="5"/>
        <v>0</v>
      </c>
      <c r="H59" s="22" t="e">
        <f t="shared" ca="1" si="3"/>
        <v>#N/A</v>
      </c>
      <c r="I59" s="19" t="e">
        <f>VLOOKUP(F59,Rajtlista!A$2:D$62,4)</f>
        <v>#N/A</v>
      </c>
    </row>
    <row r="60" spans="1:9" ht="14.25" customHeight="1" x14ac:dyDescent="0.3">
      <c r="A60" s="3"/>
      <c r="B60" s="13" t="b">
        <f t="shared" ca="1" si="4"/>
        <v>0</v>
      </c>
      <c r="C60" s="13">
        <f ca="1">B60-start!$C$1</f>
        <v>-44072.721305439816</v>
      </c>
      <c r="D60" s="13" t="e">
        <f t="shared" ca="1" si="2"/>
        <v>#N/A</v>
      </c>
      <c r="E60" s="11" t="e">
        <f>VLOOKUP(A60,Rajtlista!A$2:D$62,4)</f>
        <v>#N/A</v>
      </c>
      <c r="F60" s="3"/>
      <c r="G60" s="22" t="b">
        <f t="shared" ca="1" si="5"/>
        <v>0</v>
      </c>
      <c r="H60" s="22" t="e">
        <f t="shared" ca="1" si="3"/>
        <v>#N/A</v>
      </c>
      <c r="I60" s="19" t="e">
        <f>VLOOKUP(F60,Rajtlista!A$2:D$62,4)</f>
        <v>#N/A</v>
      </c>
    </row>
    <row r="61" spans="1:9" ht="14.25" customHeight="1" x14ac:dyDescent="0.3">
      <c r="A61" s="3"/>
      <c r="B61" s="13" t="b">
        <f t="shared" ca="1" si="4"/>
        <v>0</v>
      </c>
      <c r="C61" s="13">
        <f ca="1">B61-start!$C$1</f>
        <v>-44072.721305439816</v>
      </c>
      <c r="D61" s="13" t="e">
        <f t="shared" ca="1" si="2"/>
        <v>#N/A</v>
      </c>
      <c r="E61" s="11" t="e">
        <f>VLOOKUP(A61,Rajtlista!A$2:D$62,4)</f>
        <v>#N/A</v>
      </c>
      <c r="F61" s="3"/>
      <c r="G61" s="22" t="b">
        <f t="shared" ca="1" si="5"/>
        <v>0</v>
      </c>
      <c r="H61" s="22" t="e">
        <f t="shared" ca="1" si="3"/>
        <v>#N/A</v>
      </c>
      <c r="I61" s="19" t="e">
        <f>VLOOKUP(F61,Rajtlista!A$2:D$62,4)</f>
        <v>#N/A</v>
      </c>
    </row>
    <row r="62" spans="1:9" ht="14.25" customHeight="1" x14ac:dyDescent="0.3">
      <c r="A62" s="3"/>
      <c r="B62" s="13" t="b">
        <f t="shared" ca="1" si="4"/>
        <v>0</v>
      </c>
      <c r="C62" s="13">
        <f ca="1">B62-start!$C$1</f>
        <v>-44072.721305439816</v>
      </c>
      <c r="D62" s="13" t="e">
        <f t="shared" ca="1" si="2"/>
        <v>#N/A</v>
      </c>
      <c r="E62" s="11" t="e">
        <f>VLOOKUP(A62,Rajtlista!A$2:D$62,4)</f>
        <v>#N/A</v>
      </c>
      <c r="F62" s="3"/>
      <c r="G62" s="22" t="b">
        <f t="shared" ca="1" si="5"/>
        <v>0</v>
      </c>
      <c r="H62" s="22" t="e">
        <f t="shared" ca="1" si="3"/>
        <v>#N/A</v>
      </c>
      <c r="I62" s="19" t="e">
        <f>VLOOKUP(F62,Rajtlista!A$2:D$62,4)</f>
        <v>#N/A</v>
      </c>
    </row>
    <row r="63" spans="1:9" ht="14.25" customHeight="1" x14ac:dyDescent="0.3">
      <c r="A63" s="3"/>
      <c r="B63" s="13" t="b">
        <f t="shared" ca="1" si="4"/>
        <v>0</v>
      </c>
      <c r="C63" s="13">
        <f ca="1">B63-start!$C$1</f>
        <v>-44072.721305439816</v>
      </c>
      <c r="D63" s="13" t="e">
        <f t="shared" ca="1" si="2"/>
        <v>#N/A</v>
      </c>
      <c r="E63" s="11" t="e">
        <f>VLOOKUP(A63,Rajtlista!A$2:D$62,4)</f>
        <v>#N/A</v>
      </c>
      <c r="F63" s="3"/>
      <c r="G63" s="22" t="b">
        <f t="shared" ca="1" si="5"/>
        <v>0</v>
      </c>
      <c r="H63" s="22" t="e">
        <f t="shared" ca="1" si="3"/>
        <v>#N/A</v>
      </c>
      <c r="I63" s="19" t="e">
        <f>VLOOKUP(F63,Rajtlista!A$2:D$62,4)</f>
        <v>#N/A</v>
      </c>
    </row>
    <row r="64" spans="1:9" ht="14.25" customHeight="1" x14ac:dyDescent="0.3">
      <c r="A64" s="3"/>
      <c r="B64" s="13" t="b">
        <f t="shared" ca="1" si="4"/>
        <v>0</v>
      </c>
      <c r="C64" s="13">
        <f ca="1">B64-start!$C$1</f>
        <v>-44072.721305439816</v>
      </c>
      <c r="D64" s="13" t="e">
        <f t="shared" ca="1" si="2"/>
        <v>#N/A</v>
      </c>
      <c r="E64" s="11" t="e">
        <f>VLOOKUP(A64,Rajtlista!A$2:D$62,4)</f>
        <v>#N/A</v>
      </c>
      <c r="F64" s="3"/>
      <c r="G64" s="22" t="b">
        <f t="shared" ca="1" si="5"/>
        <v>0</v>
      </c>
      <c r="H64" s="22" t="e">
        <f t="shared" ca="1" si="3"/>
        <v>#N/A</v>
      </c>
      <c r="I64" s="19" t="e">
        <f>VLOOKUP(F64,Rajtlista!A$2:D$62,4)</f>
        <v>#N/A</v>
      </c>
    </row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pageMargins left="0.7" right="0.7" top="0.75" bottom="0.75" header="0" footer="0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0"/>
  <sheetViews>
    <sheetView workbookViewId="0">
      <selection activeCell="D12" sqref="D12"/>
    </sheetView>
  </sheetViews>
  <sheetFormatPr defaultColWidth="14.44140625" defaultRowHeight="15" customHeight="1" x14ac:dyDescent="0.3"/>
  <cols>
    <col min="1" max="1" width="13.33203125" style="2" bestFit="1" customWidth="1"/>
    <col min="2" max="2" width="8.109375" style="2" bestFit="1" customWidth="1"/>
    <col min="3" max="3" width="11.5546875" style="2" bestFit="1" customWidth="1"/>
    <col min="4" max="4" width="23.33203125" style="2" bestFit="1" customWidth="1"/>
    <col min="5" max="5" width="10.33203125" style="2" bestFit="1" customWidth="1"/>
    <col min="6" max="6" width="11.6640625" style="2" bestFit="1" customWidth="1"/>
    <col min="7" max="7" width="8.6640625" style="2" customWidth="1"/>
    <col min="8" max="8" width="10.6640625" style="2" bestFit="1" customWidth="1"/>
    <col min="9" max="9" width="10.33203125" style="2" bestFit="1" customWidth="1"/>
    <col min="10" max="11" width="8.6640625" style="2" customWidth="1"/>
    <col min="12" max="16384" width="14.44140625" style="2"/>
  </cols>
  <sheetData>
    <row r="1" spans="1:14" ht="14.25" customHeight="1" x14ac:dyDescent="0.3">
      <c r="A1" s="17" t="s">
        <v>8</v>
      </c>
      <c r="B1" s="17"/>
      <c r="C1" s="17"/>
      <c r="D1" s="17"/>
      <c r="E1" s="17"/>
      <c r="F1" s="24" t="s">
        <v>9</v>
      </c>
      <c r="G1" s="25"/>
      <c r="H1" s="25"/>
      <c r="I1" s="25"/>
      <c r="L1" s="46" t="str">
        <f>start!A1</f>
        <v>START</v>
      </c>
      <c r="M1" s="46">
        <f>start!B1</f>
        <v>4</v>
      </c>
      <c r="N1" s="47">
        <f ca="1">start!C1</f>
        <v>44072.721305439816</v>
      </c>
    </row>
    <row r="2" spans="1:14" ht="14.25" customHeight="1" x14ac:dyDescent="0.3">
      <c r="A2" s="14"/>
      <c r="B2" s="14"/>
      <c r="C2" s="14"/>
      <c r="D2" s="14"/>
      <c r="E2" s="14"/>
      <c r="F2" s="25"/>
      <c r="G2" s="25"/>
      <c r="H2" s="25"/>
      <c r="I2" s="25"/>
    </row>
    <row r="3" spans="1:14" ht="14.25" customHeight="1" x14ac:dyDescent="0.3">
      <c r="A3" s="43" t="s">
        <v>3</v>
      </c>
      <c r="B3" s="15" t="s">
        <v>4</v>
      </c>
      <c r="C3" s="15" t="s">
        <v>10</v>
      </c>
      <c r="D3" s="28" t="s">
        <v>14</v>
      </c>
      <c r="E3" s="28" t="s">
        <v>24</v>
      </c>
      <c r="F3" s="44" t="s">
        <v>3</v>
      </c>
      <c r="G3" s="26" t="s">
        <v>4</v>
      </c>
      <c r="H3" s="26" t="s">
        <v>7</v>
      </c>
      <c r="I3" s="26" t="s">
        <v>24</v>
      </c>
    </row>
    <row r="4" spans="1:14" ht="14.25" customHeight="1" x14ac:dyDescent="0.3">
      <c r="A4" s="3">
        <v>7</v>
      </c>
      <c r="B4" s="16">
        <f t="shared" ref="B4:B24" ca="1" si="0">IF(ISBLANK(A4),FALSE,IF(B4=FALSE,NOW(),B4))</f>
        <v>44072.786149421299</v>
      </c>
      <c r="C4" s="16">
        <f ca="1">B4-VLOOKUP(A4,depo1!F$4:G$64,2,FALSE)</f>
        <v>4.5488888892577961E-2</v>
      </c>
      <c r="D4" s="29">
        <f ca="1">(IF(E4="sprint",29.5,IF(E4="rövid",56,86.5)))/((C4)*24)</f>
        <v>27.021250608458352</v>
      </c>
      <c r="E4" s="11" t="str">
        <f>VLOOKUP(A4,Rajtlista!A$2:D$62,4)</f>
        <v>sprint</v>
      </c>
      <c r="F4" s="3">
        <v>7</v>
      </c>
      <c r="G4" s="27">
        <f t="shared" ref="G4:G24" ca="1" si="1">IF(ISBLANK(F4),FALSE,IF(G4=FALSE,NOW(),G4))</f>
        <v>44072.787099768517</v>
      </c>
      <c r="H4" s="27">
        <f ca="1">G4-VLOOKUP(F4,A$4:B$64,2,FALSE)</f>
        <v>9.503472174401395E-4</v>
      </c>
      <c r="I4" s="22" t="str">
        <f>VLOOKUP(F4,Rajtlista!A$2:D$62,4)</f>
        <v>sprint</v>
      </c>
    </row>
    <row r="5" spans="1:14" ht="14.25" customHeight="1" x14ac:dyDescent="0.3">
      <c r="A5" s="3">
        <v>5</v>
      </c>
      <c r="B5" s="16">
        <f t="shared" ca="1" si="0"/>
        <v>44072.787072800929</v>
      </c>
      <c r="C5" s="16">
        <f ca="1">B5-VLOOKUP(A5,depo1!F$4:G$64,2,FALSE)</f>
        <v>4.7286458335292991E-2</v>
      </c>
      <c r="D5" s="29">
        <f t="shared" ref="D5:D64" ca="1" si="2">(IF(E5="sprint",29.5,IF(E5="rövid",56,86.5)))/((C5)*24)</f>
        <v>25.994052207315743</v>
      </c>
      <c r="E5" s="11" t="str">
        <f>VLOOKUP(A5,Rajtlista!A$2:D$62,4)</f>
        <v>sprint</v>
      </c>
      <c r="F5" s="3">
        <v>5</v>
      </c>
      <c r="G5" s="27">
        <f t="shared" ca="1" si="1"/>
        <v>44072.787957870372</v>
      </c>
      <c r="H5" s="27">
        <f t="shared" ref="H5:H64" ca="1" si="3">G5-VLOOKUP(F5,A$4:B$64,2,FALSE)</f>
        <v>8.8506944302935153E-4</v>
      </c>
      <c r="I5" s="22" t="str">
        <f>VLOOKUP(F5,Rajtlista!A$2:D$62,4)</f>
        <v>sprint</v>
      </c>
    </row>
    <row r="6" spans="1:14" ht="14.25" customHeight="1" x14ac:dyDescent="0.3">
      <c r="A6" s="3">
        <v>4</v>
      </c>
      <c r="B6" s="16">
        <f t="shared" ca="1" si="0"/>
        <v>44072.787373032406</v>
      </c>
      <c r="C6" s="16">
        <f ca="1">B6-VLOOKUP(A6,depo1!F$4:G$64,2,FALSE)</f>
        <v>4.1739930551557336E-2</v>
      </c>
      <c r="D6" s="29">
        <f ca="1">22/((C6)*24)</f>
        <v>21.961384567576033</v>
      </c>
      <c r="E6" s="11" t="str">
        <f>VLOOKUP(A6,Rajtlista!A$2:D$62,4)</f>
        <v>veterán</v>
      </c>
      <c r="F6" s="3">
        <v>4</v>
      </c>
      <c r="G6" s="27">
        <f t="shared" ca="1" si="1"/>
        <v>44072.789471296295</v>
      </c>
      <c r="H6" s="27">
        <f t="shared" ca="1" si="3"/>
        <v>2.0982638889108784E-3</v>
      </c>
      <c r="I6" s="22" t="str">
        <f>VLOOKUP(F6,Rajtlista!A$2:D$62,4)</f>
        <v>veterán</v>
      </c>
      <c r="N6" s="4"/>
    </row>
    <row r="7" spans="1:14" ht="14.25" customHeight="1" x14ac:dyDescent="0.3">
      <c r="A7" s="3">
        <v>1</v>
      </c>
      <c r="B7" s="16">
        <f t="shared" ca="1" si="0"/>
        <v>44072.79091909722</v>
      </c>
      <c r="C7" s="16">
        <f ca="1">B7-VLOOKUP(A7,depo1!F$4:G$64,2,FALSE)</f>
        <v>5.2490046291495673E-2</v>
      </c>
      <c r="D7" s="29">
        <f t="shared" ca="1" si="2"/>
        <v>23.417138172076896</v>
      </c>
      <c r="E7" s="11" t="str">
        <f>VLOOKUP(A7,Rajtlista!A$2:D$62,4)</f>
        <v>sprint</v>
      </c>
      <c r="F7" s="3">
        <v>1</v>
      </c>
      <c r="G7" s="27">
        <f t="shared" ca="1" si="1"/>
        <v>44072.791381944444</v>
      </c>
      <c r="H7" s="27">
        <f t="shared" ca="1" si="3"/>
        <v>4.6284722338896245E-4</v>
      </c>
      <c r="I7" s="22" t="str">
        <f>VLOOKUP(F7,Rajtlista!A$2:D$62,4)</f>
        <v>sprint</v>
      </c>
      <c r="N7" s="4"/>
    </row>
    <row r="8" spans="1:14" ht="14.25" customHeight="1" x14ac:dyDescent="0.3">
      <c r="A8" s="3">
        <v>8</v>
      </c>
      <c r="B8" s="16">
        <f t="shared" ca="1" si="0"/>
        <v>44072.79183159722</v>
      </c>
      <c r="C8" s="16">
        <f ca="1">B8-VLOOKUP(A8,depo1!F$4:G$64,2,FALSE)</f>
        <v>5.1899074074754026E-2</v>
      </c>
      <c r="D8" s="29">
        <f t="shared" ca="1" si="2"/>
        <v>23.683787978494724</v>
      </c>
      <c r="E8" s="11" t="str">
        <f>VLOOKUP(A8,Rajtlista!A$2:D$62,4)</f>
        <v>sprint</v>
      </c>
      <c r="F8" s="3">
        <v>8</v>
      </c>
      <c r="G8" s="27">
        <f t="shared" ca="1" si="1"/>
        <v>44072.792608449075</v>
      </c>
      <c r="H8" s="27">
        <f t="shared" ca="1" si="3"/>
        <v>7.7685185533482581E-4</v>
      </c>
      <c r="I8" s="22" t="str">
        <f>VLOOKUP(F8,Rajtlista!A$2:D$62,4)</f>
        <v>sprint</v>
      </c>
      <c r="N8" s="4"/>
    </row>
    <row r="9" spans="1:14" ht="14.25" customHeight="1" x14ac:dyDescent="0.3">
      <c r="A9" s="3">
        <v>6</v>
      </c>
      <c r="B9" s="16">
        <f t="shared" ca="1" si="0"/>
        <v>44072.795092361113</v>
      </c>
      <c r="C9" s="16">
        <f ca="1">B9-VLOOKUP(A9,depo1!F$4:G$64,2,FALSE)</f>
        <v>5.6395601852273103E-2</v>
      </c>
      <c r="D9" s="29">
        <f t="shared" ca="1" si="2"/>
        <v>21.795434861861011</v>
      </c>
      <c r="E9" s="11" t="str">
        <f>VLOOKUP(A9,Rajtlista!A$2:D$62,4)</f>
        <v>sprint</v>
      </c>
      <c r="F9" s="3">
        <v>6</v>
      </c>
      <c r="G9" s="27">
        <f t="shared" ca="1" si="1"/>
        <v>44072.797498842592</v>
      </c>
      <c r="H9" s="27">
        <f t="shared" ca="1" si="3"/>
        <v>2.4064814788289368E-3</v>
      </c>
      <c r="I9" s="22" t="str">
        <f>VLOOKUP(F9,Rajtlista!A$2:D$62,4)</f>
        <v>sprint</v>
      </c>
    </row>
    <row r="10" spans="1:14" ht="14.25" customHeight="1" x14ac:dyDescent="0.3">
      <c r="A10" s="3">
        <v>3</v>
      </c>
      <c r="B10" s="16">
        <f t="shared" ca="1" si="0"/>
        <v>44072.811900578701</v>
      </c>
      <c r="C10" s="16">
        <f ca="1">B10-VLOOKUP(A10,depo1!F$4:G$64,2,FALSE)</f>
        <v>5.7831481477478519E-2</v>
      </c>
      <c r="D10" s="29">
        <f ca="1">22/((C10)*24)</f>
        <v>15.850651638997816</v>
      </c>
      <c r="E10" s="11" t="str">
        <f>VLOOKUP(A10,Rajtlista!A$2:D$62,4)</f>
        <v>veterán</v>
      </c>
      <c r="F10" s="3">
        <v>3</v>
      </c>
      <c r="G10" s="27">
        <v>44072.816790972225</v>
      </c>
      <c r="H10" s="27">
        <f t="shared" ca="1" si="3"/>
        <v>4.8903935239650309E-3</v>
      </c>
      <c r="I10" s="22" t="str">
        <f>VLOOKUP(F10,Rajtlista!A$2:D$62,4)</f>
        <v>veterán</v>
      </c>
      <c r="L10" s="2">
        <v>44072.811900578701</v>
      </c>
    </row>
    <row r="11" spans="1:14" ht="14.25" customHeight="1" x14ac:dyDescent="0.3">
      <c r="A11" s="3">
        <v>9</v>
      </c>
      <c r="B11" s="16">
        <f t="shared" ca="1" si="0"/>
        <v>44072.831344791666</v>
      </c>
      <c r="C11" s="16">
        <f ca="1">B11-VLOOKUP(A11,depo1!F$4:G$64,2,FALSE)</f>
        <v>7.9321527780848555E-2</v>
      </c>
      <c r="D11" s="29">
        <f t="shared" ca="1" si="2"/>
        <v>15.496003431283349</v>
      </c>
      <c r="E11" s="11" t="str">
        <f>VLOOKUP(A11,Rajtlista!A$2:D$62,4)</f>
        <v>sprint</v>
      </c>
      <c r="F11" s="3">
        <v>9</v>
      </c>
      <c r="G11" s="27">
        <f t="shared" ca="1" si="1"/>
        <v>44072.835202546295</v>
      </c>
      <c r="H11" s="27">
        <f t="shared" ca="1" si="3"/>
        <v>3.8577546292799525E-3</v>
      </c>
      <c r="I11" s="22" t="str">
        <f>VLOOKUP(F11,Rajtlista!A$2:D$62,4)</f>
        <v>sprint</v>
      </c>
    </row>
    <row r="12" spans="1:14" ht="14.25" customHeight="1" x14ac:dyDescent="0.3">
      <c r="A12" s="3">
        <v>10</v>
      </c>
      <c r="B12" s="16">
        <f t="shared" ca="1" si="0"/>
        <v>44072.831365393518</v>
      </c>
      <c r="C12" s="16">
        <f ca="1">B12-VLOOKUP(A12,depo1!F$4:G$64,2,FALSE)</f>
        <v>7.9303472222818527E-2</v>
      </c>
      <c r="D12" s="29">
        <f t="shared" ca="1" si="2"/>
        <v>15.499531511219129</v>
      </c>
      <c r="E12" s="11" t="str">
        <f>VLOOKUP(A12,Rajtlista!A$2:D$62,4)</f>
        <v>sprint</v>
      </c>
      <c r="F12" s="3">
        <v>10</v>
      </c>
      <c r="G12" s="27">
        <f t="shared" ca="1" si="1"/>
        <v>44072.835215856481</v>
      </c>
      <c r="H12" s="27">
        <f t="shared" ca="1" si="3"/>
        <v>3.85046296287328E-3</v>
      </c>
      <c r="I12" s="22" t="str">
        <f>VLOOKUP(F12,Rajtlista!A$2:D$62,4)</f>
        <v>sprint</v>
      </c>
      <c r="L12" s="2">
        <v>44072.821681365742</v>
      </c>
    </row>
    <row r="13" spans="1:14" ht="14.25" customHeight="1" x14ac:dyDescent="0.3">
      <c r="A13" s="3"/>
      <c r="B13" s="16" t="b">
        <f t="shared" ca="1" si="0"/>
        <v>0</v>
      </c>
      <c r="C13" s="16" t="e">
        <f ca="1">B13-VLOOKUP(A13,depo1!F$4:G$64,2,FALSE)</f>
        <v>#N/A</v>
      </c>
      <c r="D13" s="29" t="e">
        <f t="shared" ca="1" si="2"/>
        <v>#N/A</v>
      </c>
      <c r="E13" s="11" t="e">
        <f>VLOOKUP(A13,Rajtlista!A$2:D$62,4)</f>
        <v>#N/A</v>
      </c>
      <c r="F13" s="3"/>
      <c r="G13" s="27" t="b">
        <f t="shared" ca="1" si="1"/>
        <v>0</v>
      </c>
      <c r="H13" s="27" t="e">
        <f t="shared" ca="1" si="3"/>
        <v>#N/A</v>
      </c>
      <c r="I13" s="22" t="e">
        <f>VLOOKUP(F13,Rajtlista!A$2:D$62,4)</f>
        <v>#N/A</v>
      </c>
    </row>
    <row r="14" spans="1:14" ht="14.25" customHeight="1" x14ac:dyDescent="0.3">
      <c r="A14" s="3"/>
      <c r="B14" s="16" t="b">
        <f t="shared" ca="1" si="0"/>
        <v>0</v>
      </c>
      <c r="C14" s="16" t="e">
        <f ca="1">B14-VLOOKUP(A14,depo1!F$4:G$64,2,FALSE)</f>
        <v>#N/A</v>
      </c>
      <c r="D14" s="29" t="e">
        <f t="shared" ca="1" si="2"/>
        <v>#N/A</v>
      </c>
      <c r="E14" s="11" t="e">
        <f>VLOOKUP(A14,Rajtlista!A$2:D$62,4)</f>
        <v>#N/A</v>
      </c>
      <c r="F14" s="3"/>
      <c r="G14" s="27" t="b">
        <f t="shared" ca="1" si="1"/>
        <v>0</v>
      </c>
      <c r="H14" s="27" t="e">
        <f t="shared" ca="1" si="3"/>
        <v>#N/A</v>
      </c>
      <c r="I14" s="22" t="e">
        <f>VLOOKUP(F14,Rajtlista!A$2:D$62,4)</f>
        <v>#N/A</v>
      </c>
      <c r="L14" s="2">
        <f>L12-L10</f>
        <v>9.7807870406541042E-3</v>
      </c>
    </row>
    <row r="15" spans="1:14" ht="14.25" customHeight="1" x14ac:dyDescent="0.3">
      <c r="A15" s="3"/>
      <c r="B15" s="16" t="b">
        <f t="shared" ca="1" si="0"/>
        <v>0</v>
      </c>
      <c r="C15" s="16" t="e">
        <f ca="1">B15-VLOOKUP(A15,depo1!F$4:G$64,2,FALSE)</f>
        <v>#N/A</v>
      </c>
      <c r="D15" s="29" t="e">
        <f t="shared" ca="1" si="2"/>
        <v>#N/A</v>
      </c>
      <c r="E15" s="11" t="e">
        <f>VLOOKUP(A15,Rajtlista!A$2:D$62,4)</f>
        <v>#N/A</v>
      </c>
      <c r="F15" s="3"/>
      <c r="G15" s="27" t="b">
        <f t="shared" ca="1" si="1"/>
        <v>0</v>
      </c>
      <c r="H15" s="27" t="e">
        <f t="shared" ca="1" si="3"/>
        <v>#N/A</v>
      </c>
      <c r="I15" s="22" t="e">
        <f>VLOOKUP(F15,Rajtlista!A$2:D$62,4)</f>
        <v>#N/A</v>
      </c>
      <c r="L15" s="2">
        <f>L14/2</f>
        <v>4.8903935203270521E-3</v>
      </c>
    </row>
    <row r="16" spans="1:14" ht="14.25" customHeight="1" x14ac:dyDescent="0.3">
      <c r="A16" s="3"/>
      <c r="B16" s="16" t="b">
        <f t="shared" ca="1" si="0"/>
        <v>0</v>
      </c>
      <c r="C16" s="16" t="e">
        <f ca="1">B16-VLOOKUP(A16,depo1!F$4:G$64,2,FALSE)</f>
        <v>#N/A</v>
      </c>
      <c r="D16" s="29" t="e">
        <f t="shared" ca="1" si="2"/>
        <v>#N/A</v>
      </c>
      <c r="E16" s="11" t="e">
        <f>VLOOKUP(A16,Rajtlista!A$2:D$62,4)</f>
        <v>#N/A</v>
      </c>
      <c r="F16" s="3"/>
      <c r="G16" s="27" t="b">
        <f t="shared" ca="1" si="1"/>
        <v>0</v>
      </c>
      <c r="H16" s="27" t="e">
        <f t="shared" ca="1" si="3"/>
        <v>#N/A</v>
      </c>
      <c r="I16" s="22" t="e">
        <f>VLOOKUP(F16,Rajtlista!A$2:D$62,4)</f>
        <v>#N/A</v>
      </c>
      <c r="L16" s="2">
        <f>L10+L15</f>
        <v>44072.816790972225</v>
      </c>
    </row>
    <row r="17" spans="1:9" ht="14.25" customHeight="1" x14ac:dyDescent="0.3">
      <c r="A17" s="3"/>
      <c r="B17" s="16" t="b">
        <f t="shared" ca="1" si="0"/>
        <v>0</v>
      </c>
      <c r="C17" s="16" t="e">
        <f ca="1">B17-VLOOKUP(A17,depo1!F$4:G$64,2,FALSE)</f>
        <v>#N/A</v>
      </c>
      <c r="D17" s="29" t="e">
        <f t="shared" ca="1" si="2"/>
        <v>#N/A</v>
      </c>
      <c r="E17" s="11" t="e">
        <f>VLOOKUP(A17,Rajtlista!A$2:D$62,4)</f>
        <v>#N/A</v>
      </c>
      <c r="F17" s="3"/>
      <c r="G17" s="27" t="b">
        <f t="shared" ca="1" si="1"/>
        <v>0</v>
      </c>
      <c r="H17" s="27" t="e">
        <f t="shared" ca="1" si="3"/>
        <v>#N/A</v>
      </c>
      <c r="I17" s="22" t="e">
        <f>VLOOKUP(F17,Rajtlista!A$2:D$62,4)</f>
        <v>#N/A</v>
      </c>
    </row>
    <row r="18" spans="1:9" ht="14.25" customHeight="1" x14ac:dyDescent="0.3">
      <c r="A18" s="3"/>
      <c r="B18" s="16" t="b">
        <f t="shared" ca="1" si="0"/>
        <v>0</v>
      </c>
      <c r="C18" s="16" t="e">
        <f ca="1">B18-VLOOKUP(A18,depo1!F$4:G$64,2,FALSE)</f>
        <v>#N/A</v>
      </c>
      <c r="D18" s="29" t="e">
        <f t="shared" ca="1" si="2"/>
        <v>#N/A</v>
      </c>
      <c r="E18" s="11" t="e">
        <f>VLOOKUP(A18,Rajtlista!A$2:D$62,4)</f>
        <v>#N/A</v>
      </c>
      <c r="F18" s="3"/>
      <c r="G18" s="27" t="b">
        <f t="shared" ca="1" si="1"/>
        <v>0</v>
      </c>
      <c r="H18" s="27" t="e">
        <f t="shared" ca="1" si="3"/>
        <v>#N/A</v>
      </c>
      <c r="I18" s="22" t="e">
        <f>VLOOKUP(F18,Rajtlista!A$2:D$62,4)</f>
        <v>#N/A</v>
      </c>
    </row>
    <row r="19" spans="1:9" ht="14.25" customHeight="1" x14ac:dyDescent="0.3">
      <c r="A19" s="3"/>
      <c r="B19" s="16" t="b">
        <f t="shared" ca="1" si="0"/>
        <v>0</v>
      </c>
      <c r="C19" s="16" t="e">
        <f ca="1">B19-VLOOKUP(A19,depo1!F$4:G$64,2,FALSE)</f>
        <v>#N/A</v>
      </c>
      <c r="D19" s="29" t="e">
        <f t="shared" ca="1" si="2"/>
        <v>#N/A</v>
      </c>
      <c r="E19" s="11" t="e">
        <f>VLOOKUP(A19,Rajtlista!A$2:D$62,4)</f>
        <v>#N/A</v>
      </c>
      <c r="F19" s="3"/>
      <c r="G19" s="27" t="b">
        <f t="shared" ca="1" si="1"/>
        <v>0</v>
      </c>
      <c r="H19" s="27" t="e">
        <f t="shared" ca="1" si="3"/>
        <v>#N/A</v>
      </c>
      <c r="I19" s="22" t="e">
        <f>VLOOKUP(F19,Rajtlista!A$2:D$62,4)</f>
        <v>#N/A</v>
      </c>
    </row>
    <row r="20" spans="1:9" ht="14.25" customHeight="1" x14ac:dyDescent="0.3">
      <c r="A20" s="3"/>
      <c r="B20" s="16" t="b">
        <f t="shared" ca="1" si="0"/>
        <v>0</v>
      </c>
      <c r="C20" s="16" t="e">
        <f ca="1">B20-VLOOKUP(A20,depo1!F$4:G$64,2,FALSE)</f>
        <v>#N/A</v>
      </c>
      <c r="D20" s="29" t="e">
        <f t="shared" ca="1" si="2"/>
        <v>#N/A</v>
      </c>
      <c r="E20" s="11" t="e">
        <f>VLOOKUP(A20,Rajtlista!A$2:D$62,4)</f>
        <v>#N/A</v>
      </c>
      <c r="F20" s="3"/>
      <c r="G20" s="27" t="b">
        <f t="shared" ca="1" si="1"/>
        <v>0</v>
      </c>
      <c r="H20" s="27" t="e">
        <f t="shared" ca="1" si="3"/>
        <v>#N/A</v>
      </c>
      <c r="I20" s="22" t="e">
        <f>VLOOKUP(F20,Rajtlista!A$2:D$62,4)</f>
        <v>#N/A</v>
      </c>
    </row>
    <row r="21" spans="1:9" ht="14.25" customHeight="1" x14ac:dyDescent="0.3">
      <c r="A21" s="3"/>
      <c r="B21" s="16" t="b">
        <f t="shared" ca="1" si="0"/>
        <v>0</v>
      </c>
      <c r="C21" s="16" t="e">
        <f ca="1">B21-VLOOKUP(A21,depo1!F$4:G$64,2,FALSE)</f>
        <v>#N/A</v>
      </c>
      <c r="D21" s="29" t="e">
        <f t="shared" ca="1" si="2"/>
        <v>#N/A</v>
      </c>
      <c r="E21" s="11" t="e">
        <f>VLOOKUP(A21,Rajtlista!A$2:D$62,4)</f>
        <v>#N/A</v>
      </c>
      <c r="F21" s="3"/>
      <c r="G21" s="27" t="b">
        <f t="shared" ca="1" si="1"/>
        <v>0</v>
      </c>
      <c r="H21" s="27" t="e">
        <f t="shared" ca="1" si="3"/>
        <v>#N/A</v>
      </c>
      <c r="I21" s="22" t="e">
        <f>VLOOKUP(F21,Rajtlista!A$2:D$62,4)</f>
        <v>#N/A</v>
      </c>
    </row>
    <row r="22" spans="1:9" ht="14.25" customHeight="1" x14ac:dyDescent="0.3">
      <c r="A22" s="3"/>
      <c r="B22" s="16" t="b">
        <f t="shared" ca="1" si="0"/>
        <v>0</v>
      </c>
      <c r="C22" s="16" t="e">
        <f ca="1">B22-VLOOKUP(A22,depo1!F$4:G$64,2,FALSE)</f>
        <v>#N/A</v>
      </c>
      <c r="D22" s="29" t="e">
        <f t="shared" ca="1" si="2"/>
        <v>#N/A</v>
      </c>
      <c r="E22" s="11" t="e">
        <f>VLOOKUP(A22,Rajtlista!A$2:D$62,4)</f>
        <v>#N/A</v>
      </c>
      <c r="F22" s="3"/>
      <c r="G22" s="27" t="b">
        <f t="shared" ca="1" si="1"/>
        <v>0</v>
      </c>
      <c r="H22" s="27" t="e">
        <f t="shared" ca="1" si="3"/>
        <v>#N/A</v>
      </c>
      <c r="I22" s="22" t="e">
        <f>VLOOKUP(F22,Rajtlista!A$2:D$62,4)</f>
        <v>#N/A</v>
      </c>
    </row>
    <row r="23" spans="1:9" ht="14.25" customHeight="1" x14ac:dyDescent="0.3">
      <c r="A23" s="3"/>
      <c r="B23" s="16" t="b">
        <f t="shared" ca="1" si="0"/>
        <v>0</v>
      </c>
      <c r="C23" s="16" t="e">
        <f ca="1">B23-VLOOKUP(A23,depo1!F$4:G$64,2,FALSE)</f>
        <v>#N/A</v>
      </c>
      <c r="D23" s="29" t="e">
        <f t="shared" ca="1" si="2"/>
        <v>#N/A</v>
      </c>
      <c r="E23" s="11" t="e">
        <f>VLOOKUP(A23,Rajtlista!A$2:D$62,4)</f>
        <v>#N/A</v>
      </c>
      <c r="F23" s="3"/>
      <c r="G23" s="27" t="b">
        <f t="shared" ca="1" si="1"/>
        <v>0</v>
      </c>
      <c r="H23" s="27" t="e">
        <f t="shared" ca="1" si="3"/>
        <v>#N/A</v>
      </c>
      <c r="I23" s="22" t="e">
        <f>VLOOKUP(F23,Rajtlista!A$2:D$62,4)</f>
        <v>#N/A</v>
      </c>
    </row>
    <row r="24" spans="1:9" ht="14.25" customHeight="1" x14ac:dyDescent="0.3">
      <c r="A24" s="3"/>
      <c r="B24" s="16" t="b">
        <f t="shared" ca="1" si="0"/>
        <v>0</v>
      </c>
      <c r="C24" s="16" t="e">
        <f ca="1">B24-VLOOKUP(A24,depo1!F$4:G$64,2,FALSE)</f>
        <v>#N/A</v>
      </c>
      <c r="D24" s="29" t="e">
        <f t="shared" ca="1" si="2"/>
        <v>#N/A</v>
      </c>
      <c r="E24" s="11" t="e">
        <f>VLOOKUP(A24,Rajtlista!A$2:D$62,4)</f>
        <v>#N/A</v>
      </c>
      <c r="F24" s="3"/>
      <c r="G24" s="27" t="b">
        <f t="shared" ca="1" si="1"/>
        <v>0</v>
      </c>
      <c r="H24" s="27" t="e">
        <f t="shared" ca="1" si="3"/>
        <v>#N/A</v>
      </c>
      <c r="I24" s="22" t="e">
        <f>VLOOKUP(F24,Rajtlista!A$2:D$62,4)</f>
        <v>#N/A</v>
      </c>
    </row>
    <row r="25" spans="1:9" ht="14.25" customHeight="1" x14ac:dyDescent="0.3">
      <c r="A25" s="3"/>
      <c r="B25" s="16" t="b">
        <f t="shared" ref="B25:B64" ca="1" si="4">IF(ISBLANK(A25),FALSE,IF(B25=FALSE,NOW(),B25))</f>
        <v>0</v>
      </c>
      <c r="C25" s="16" t="e">
        <f ca="1">B25-VLOOKUP(A25,depo1!F$4:G$64,2,FALSE)</f>
        <v>#N/A</v>
      </c>
      <c r="D25" s="29" t="e">
        <f t="shared" ca="1" si="2"/>
        <v>#N/A</v>
      </c>
      <c r="E25" s="11" t="e">
        <f>VLOOKUP(A25,Rajtlista!A$2:D$62,4)</f>
        <v>#N/A</v>
      </c>
      <c r="F25" s="3"/>
      <c r="G25" s="27" t="b">
        <f t="shared" ref="G25:G64" ca="1" si="5">IF(ISBLANK(F25),FALSE,IF(G25=FALSE,NOW(),G25))</f>
        <v>0</v>
      </c>
      <c r="H25" s="27" t="e">
        <f t="shared" ca="1" si="3"/>
        <v>#N/A</v>
      </c>
      <c r="I25" s="22" t="e">
        <f>VLOOKUP(F25,Rajtlista!A$2:D$62,4)</f>
        <v>#N/A</v>
      </c>
    </row>
    <row r="26" spans="1:9" ht="14.25" customHeight="1" x14ac:dyDescent="0.3">
      <c r="A26" s="3"/>
      <c r="B26" s="16" t="b">
        <f t="shared" ca="1" si="4"/>
        <v>0</v>
      </c>
      <c r="C26" s="16" t="e">
        <f ca="1">B26-VLOOKUP(A26,depo1!F$4:G$64,2,FALSE)</f>
        <v>#N/A</v>
      </c>
      <c r="D26" s="29" t="e">
        <f t="shared" ca="1" si="2"/>
        <v>#N/A</v>
      </c>
      <c r="E26" s="11" t="e">
        <f>VLOOKUP(A26,Rajtlista!A$2:D$62,4)</f>
        <v>#N/A</v>
      </c>
      <c r="F26" s="3"/>
      <c r="G26" s="27" t="b">
        <f t="shared" ca="1" si="5"/>
        <v>0</v>
      </c>
      <c r="H26" s="27" t="e">
        <f t="shared" ca="1" si="3"/>
        <v>#N/A</v>
      </c>
      <c r="I26" s="22" t="e">
        <f>VLOOKUP(F26,Rajtlista!A$2:D$62,4)</f>
        <v>#N/A</v>
      </c>
    </row>
    <row r="27" spans="1:9" ht="14.25" customHeight="1" x14ac:dyDescent="0.3">
      <c r="A27" s="3"/>
      <c r="B27" s="16" t="b">
        <f t="shared" ca="1" si="4"/>
        <v>0</v>
      </c>
      <c r="C27" s="16" t="e">
        <f ca="1">B27-VLOOKUP(A27,depo1!F$4:G$64,2,FALSE)</f>
        <v>#N/A</v>
      </c>
      <c r="D27" s="29" t="e">
        <f t="shared" ca="1" si="2"/>
        <v>#N/A</v>
      </c>
      <c r="E27" s="11" t="e">
        <f>VLOOKUP(A27,Rajtlista!A$2:D$62,4)</f>
        <v>#N/A</v>
      </c>
      <c r="F27" s="3"/>
      <c r="G27" s="27" t="b">
        <f t="shared" ca="1" si="5"/>
        <v>0</v>
      </c>
      <c r="H27" s="27" t="e">
        <f t="shared" ca="1" si="3"/>
        <v>#N/A</v>
      </c>
      <c r="I27" s="22" t="e">
        <f>VLOOKUP(F27,Rajtlista!A$2:D$62,4)</f>
        <v>#N/A</v>
      </c>
    </row>
    <row r="28" spans="1:9" ht="14.25" customHeight="1" x14ac:dyDescent="0.3">
      <c r="A28" s="3"/>
      <c r="B28" s="16" t="b">
        <f t="shared" ca="1" si="4"/>
        <v>0</v>
      </c>
      <c r="C28" s="16" t="e">
        <f ca="1">B28-VLOOKUP(A28,depo1!F$4:G$64,2,FALSE)</f>
        <v>#N/A</v>
      </c>
      <c r="D28" s="29" t="e">
        <f t="shared" ca="1" si="2"/>
        <v>#N/A</v>
      </c>
      <c r="E28" s="11" t="e">
        <f>VLOOKUP(A28,Rajtlista!A$2:D$62,4)</f>
        <v>#N/A</v>
      </c>
      <c r="F28" s="3"/>
      <c r="G28" s="27" t="b">
        <f t="shared" ca="1" si="5"/>
        <v>0</v>
      </c>
      <c r="H28" s="27" t="e">
        <f t="shared" ca="1" si="3"/>
        <v>#N/A</v>
      </c>
      <c r="I28" s="22" t="e">
        <f>VLOOKUP(F28,Rajtlista!A$2:D$62,4)</f>
        <v>#N/A</v>
      </c>
    </row>
    <row r="29" spans="1:9" ht="14.25" customHeight="1" x14ac:dyDescent="0.3">
      <c r="A29" s="3"/>
      <c r="B29" s="16" t="b">
        <f t="shared" ca="1" si="4"/>
        <v>0</v>
      </c>
      <c r="C29" s="16" t="e">
        <f ca="1">B29-VLOOKUP(A29,depo1!F$4:G$64,2,FALSE)</f>
        <v>#N/A</v>
      </c>
      <c r="D29" s="29" t="e">
        <f t="shared" ca="1" si="2"/>
        <v>#N/A</v>
      </c>
      <c r="E29" s="11" t="e">
        <f>VLOOKUP(A29,Rajtlista!A$2:D$62,4)</f>
        <v>#N/A</v>
      </c>
      <c r="F29" s="3"/>
      <c r="G29" s="27" t="b">
        <f t="shared" ca="1" si="5"/>
        <v>0</v>
      </c>
      <c r="H29" s="27" t="e">
        <f t="shared" ca="1" si="3"/>
        <v>#N/A</v>
      </c>
      <c r="I29" s="22" t="e">
        <f>VLOOKUP(F29,Rajtlista!A$2:D$62,4)</f>
        <v>#N/A</v>
      </c>
    </row>
    <row r="30" spans="1:9" ht="14.25" customHeight="1" x14ac:dyDescent="0.3">
      <c r="A30" s="3"/>
      <c r="B30" s="16" t="b">
        <f t="shared" ca="1" si="4"/>
        <v>0</v>
      </c>
      <c r="C30" s="16" t="e">
        <f ca="1">B30-VLOOKUP(A30,depo1!F$4:G$64,2,FALSE)</f>
        <v>#N/A</v>
      </c>
      <c r="D30" s="29" t="e">
        <f t="shared" ca="1" si="2"/>
        <v>#N/A</v>
      </c>
      <c r="E30" s="11" t="e">
        <f>VLOOKUP(A30,Rajtlista!A$2:D$62,4)</f>
        <v>#N/A</v>
      </c>
      <c r="F30" s="3"/>
      <c r="G30" s="27" t="b">
        <f t="shared" ca="1" si="5"/>
        <v>0</v>
      </c>
      <c r="H30" s="27" t="e">
        <f t="shared" ca="1" si="3"/>
        <v>#N/A</v>
      </c>
      <c r="I30" s="22" t="e">
        <f>VLOOKUP(F30,Rajtlista!A$2:D$62,4)</f>
        <v>#N/A</v>
      </c>
    </row>
    <row r="31" spans="1:9" ht="14.25" customHeight="1" x14ac:dyDescent="0.3">
      <c r="A31" s="3"/>
      <c r="B31" s="16" t="b">
        <f t="shared" ca="1" si="4"/>
        <v>0</v>
      </c>
      <c r="C31" s="16" t="e">
        <f ca="1">B31-VLOOKUP(A31,depo1!F$4:G$64,2,FALSE)</f>
        <v>#N/A</v>
      </c>
      <c r="D31" s="29" t="e">
        <f t="shared" ca="1" si="2"/>
        <v>#N/A</v>
      </c>
      <c r="E31" s="11" t="e">
        <f>VLOOKUP(A31,Rajtlista!A$2:D$62,4)</f>
        <v>#N/A</v>
      </c>
      <c r="F31" s="3"/>
      <c r="G31" s="27" t="b">
        <f t="shared" ca="1" si="5"/>
        <v>0</v>
      </c>
      <c r="H31" s="27" t="e">
        <f t="shared" ca="1" si="3"/>
        <v>#N/A</v>
      </c>
      <c r="I31" s="22" t="e">
        <f>VLOOKUP(F31,Rajtlista!A$2:D$62,4)</f>
        <v>#N/A</v>
      </c>
    </row>
    <row r="32" spans="1:9" ht="14.25" customHeight="1" x14ac:dyDescent="0.3">
      <c r="A32" s="3"/>
      <c r="B32" s="16" t="b">
        <f t="shared" ca="1" si="4"/>
        <v>0</v>
      </c>
      <c r="C32" s="16" t="e">
        <f ca="1">B32-VLOOKUP(A32,depo1!F$4:G$64,2,FALSE)</f>
        <v>#N/A</v>
      </c>
      <c r="D32" s="29" t="e">
        <f t="shared" ca="1" si="2"/>
        <v>#N/A</v>
      </c>
      <c r="E32" s="11" t="e">
        <f>VLOOKUP(A32,Rajtlista!A$2:D$62,4)</f>
        <v>#N/A</v>
      </c>
      <c r="F32" s="3"/>
      <c r="G32" s="27" t="b">
        <f t="shared" ca="1" si="5"/>
        <v>0</v>
      </c>
      <c r="H32" s="27" t="e">
        <f t="shared" ca="1" si="3"/>
        <v>#N/A</v>
      </c>
      <c r="I32" s="22" t="e">
        <f>VLOOKUP(F32,Rajtlista!A$2:D$62,4)</f>
        <v>#N/A</v>
      </c>
    </row>
    <row r="33" spans="1:9" ht="14.25" customHeight="1" x14ac:dyDescent="0.3">
      <c r="A33" s="3"/>
      <c r="B33" s="16" t="b">
        <f t="shared" ca="1" si="4"/>
        <v>0</v>
      </c>
      <c r="C33" s="16" t="e">
        <f ca="1">B33-VLOOKUP(A33,depo1!F$4:G$64,2,FALSE)</f>
        <v>#N/A</v>
      </c>
      <c r="D33" s="29" t="e">
        <f t="shared" ca="1" si="2"/>
        <v>#N/A</v>
      </c>
      <c r="E33" s="11" t="e">
        <f>VLOOKUP(A33,Rajtlista!A$2:D$62,4)</f>
        <v>#N/A</v>
      </c>
      <c r="F33" s="3"/>
      <c r="G33" s="27" t="b">
        <f t="shared" ca="1" si="5"/>
        <v>0</v>
      </c>
      <c r="H33" s="27" t="e">
        <f t="shared" ca="1" si="3"/>
        <v>#N/A</v>
      </c>
      <c r="I33" s="22" t="e">
        <f>VLOOKUP(F33,Rajtlista!A$2:D$62,4)</f>
        <v>#N/A</v>
      </c>
    </row>
    <row r="34" spans="1:9" ht="14.25" customHeight="1" x14ac:dyDescent="0.3">
      <c r="A34" s="3"/>
      <c r="B34" s="16" t="b">
        <f t="shared" ca="1" si="4"/>
        <v>0</v>
      </c>
      <c r="C34" s="16" t="e">
        <f ca="1">B34-VLOOKUP(A34,depo1!F$4:G$64,2,FALSE)</f>
        <v>#N/A</v>
      </c>
      <c r="D34" s="29" t="e">
        <f t="shared" ca="1" si="2"/>
        <v>#N/A</v>
      </c>
      <c r="E34" s="11" t="e">
        <f>VLOOKUP(A34,Rajtlista!A$2:D$62,4)</f>
        <v>#N/A</v>
      </c>
      <c r="F34" s="3"/>
      <c r="G34" s="27" t="b">
        <f t="shared" ca="1" si="5"/>
        <v>0</v>
      </c>
      <c r="H34" s="27" t="e">
        <f t="shared" ca="1" si="3"/>
        <v>#N/A</v>
      </c>
      <c r="I34" s="22" t="e">
        <f>VLOOKUP(F34,Rajtlista!A$2:D$62,4)</f>
        <v>#N/A</v>
      </c>
    </row>
    <row r="35" spans="1:9" ht="14.25" customHeight="1" x14ac:dyDescent="0.3">
      <c r="A35" s="3"/>
      <c r="B35" s="16" t="b">
        <f t="shared" ca="1" si="4"/>
        <v>0</v>
      </c>
      <c r="C35" s="16" t="e">
        <f ca="1">B35-VLOOKUP(A35,depo1!F$4:G$64,2,FALSE)</f>
        <v>#N/A</v>
      </c>
      <c r="D35" s="29" t="e">
        <f t="shared" ca="1" si="2"/>
        <v>#N/A</v>
      </c>
      <c r="E35" s="11" t="e">
        <f>VLOOKUP(A35,Rajtlista!A$2:D$62,4)</f>
        <v>#N/A</v>
      </c>
      <c r="F35" s="3"/>
      <c r="G35" s="27" t="b">
        <f t="shared" ca="1" si="5"/>
        <v>0</v>
      </c>
      <c r="H35" s="27" t="e">
        <f t="shared" ca="1" si="3"/>
        <v>#N/A</v>
      </c>
      <c r="I35" s="22" t="e">
        <f>VLOOKUP(F35,Rajtlista!A$2:D$62,4)</f>
        <v>#N/A</v>
      </c>
    </row>
    <row r="36" spans="1:9" ht="14.25" customHeight="1" x14ac:dyDescent="0.3">
      <c r="A36" s="3"/>
      <c r="B36" s="16" t="b">
        <f t="shared" ca="1" si="4"/>
        <v>0</v>
      </c>
      <c r="C36" s="16" t="e">
        <f ca="1">B36-VLOOKUP(A36,depo1!F$4:G$64,2,FALSE)</f>
        <v>#N/A</v>
      </c>
      <c r="D36" s="29" t="e">
        <f t="shared" ca="1" si="2"/>
        <v>#N/A</v>
      </c>
      <c r="E36" s="11" t="e">
        <f>VLOOKUP(A36,Rajtlista!A$2:D$62,4)</f>
        <v>#N/A</v>
      </c>
      <c r="F36" s="3"/>
      <c r="G36" s="27" t="b">
        <f t="shared" ca="1" si="5"/>
        <v>0</v>
      </c>
      <c r="H36" s="27" t="e">
        <f t="shared" ca="1" si="3"/>
        <v>#N/A</v>
      </c>
      <c r="I36" s="22" t="e">
        <f>VLOOKUP(F36,Rajtlista!A$2:D$62,4)</f>
        <v>#N/A</v>
      </c>
    </row>
    <row r="37" spans="1:9" ht="14.25" customHeight="1" x14ac:dyDescent="0.3">
      <c r="A37" s="3"/>
      <c r="B37" s="16" t="b">
        <f t="shared" ca="1" si="4"/>
        <v>0</v>
      </c>
      <c r="C37" s="16" t="e">
        <f ca="1">B37-VLOOKUP(A37,depo1!F$4:G$64,2,FALSE)</f>
        <v>#N/A</v>
      </c>
      <c r="D37" s="29" t="e">
        <f t="shared" ca="1" si="2"/>
        <v>#N/A</v>
      </c>
      <c r="E37" s="11" t="e">
        <f>VLOOKUP(A37,Rajtlista!A$2:D$62,4)</f>
        <v>#N/A</v>
      </c>
      <c r="F37" s="3"/>
      <c r="G37" s="27" t="b">
        <f t="shared" ca="1" si="5"/>
        <v>0</v>
      </c>
      <c r="H37" s="27" t="e">
        <f t="shared" ca="1" si="3"/>
        <v>#N/A</v>
      </c>
      <c r="I37" s="22" t="e">
        <f>VLOOKUP(F37,Rajtlista!A$2:D$62,4)</f>
        <v>#N/A</v>
      </c>
    </row>
    <row r="38" spans="1:9" ht="14.25" customHeight="1" x14ac:dyDescent="0.3">
      <c r="A38" s="3"/>
      <c r="B38" s="16" t="b">
        <f t="shared" ca="1" si="4"/>
        <v>0</v>
      </c>
      <c r="C38" s="16" t="e">
        <f ca="1">B38-VLOOKUP(A38,depo1!F$4:G$64,2,FALSE)</f>
        <v>#N/A</v>
      </c>
      <c r="D38" s="29" t="e">
        <f t="shared" ca="1" si="2"/>
        <v>#N/A</v>
      </c>
      <c r="E38" s="11" t="e">
        <f>VLOOKUP(A38,Rajtlista!A$2:D$62,4)</f>
        <v>#N/A</v>
      </c>
      <c r="F38" s="3"/>
      <c r="G38" s="27" t="b">
        <f t="shared" ca="1" si="5"/>
        <v>0</v>
      </c>
      <c r="H38" s="27" t="e">
        <f t="shared" ca="1" si="3"/>
        <v>#N/A</v>
      </c>
      <c r="I38" s="22" t="e">
        <f>VLOOKUP(F38,Rajtlista!A$2:D$62,4)</f>
        <v>#N/A</v>
      </c>
    </row>
    <row r="39" spans="1:9" ht="14.25" customHeight="1" x14ac:dyDescent="0.3">
      <c r="A39" s="3"/>
      <c r="B39" s="16" t="b">
        <f t="shared" ca="1" si="4"/>
        <v>0</v>
      </c>
      <c r="C39" s="16" t="e">
        <f ca="1">B39-VLOOKUP(A39,depo1!F$4:G$64,2,FALSE)</f>
        <v>#N/A</v>
      </c>
      <c r="D39" s="29" t="e">
        <f t="shared" ca="1" si="2"/>
        <v>#N/A</v>
      </c>
      <c r="E39" s="11" t="e">
        <f>VLOOKUP(A39,Rajtlista!A$2:D$62,4)</f>
        <v>#N/A</v>
      </c>
      <c r="F39" s="3"/>
      <c r="G39" s="27" t="b">
        <f t="shared" ca="1" si="5"/>
        <v>0</v>
      </c>
      <c r="H39" s="27" t="e">
        <f t="shared" ca="1" si="3"/>
        <v>#N/A</v>
      </c>
      <c r="I39" s="22" t="e">
        <f>VLOOKUP(F39,Rajtlista!A$2:D$62,4)</f>
        <v>#N/A</v>
      </c>
    </row>
    <row r="40" spans="1:9" ht="14.25" customHeight="1" x14ac:dyDescent="0.3">
      <c r="A40" s="3"/>
      <c r="B40" s="16" t="b">
        <f t="shared" ca="1" si="4"/>
        <v>0</v>
      </c>
      <c r="C40" s="16" t="e">
        <f ca="1">B40-VLOOKUP(A40,depo1!F$4:G$64,2,FALSE)</f>
        <v>#N/A</v>
      </c>
      <c r="D40" s="29" t="e">
        <f t="shared" ca="1" si="2"/>
        <v>#N/A</v>
      </c>
      <c r="E40" s="11" t="e">
        <f>VLOOKUP(A40,Rajtlista!A$2:D$62,4)</f>
        <v>#N/A</v>
      </c>
      <c r="F40" s="3"/>
      <c r="G40" s="27" t="b">
        <f t="shared" ca="1" si="5"/>
        <v>0</v>
      </c>
      <c r="H40" s="27" t="e">
        <f t="shared" ca="1" si="3"/>
        <v>#N/A</v>
      </c>
      <c r="I40" s="22" t="e">
        <f>VLOOKUP(F40,Rajtlista!A$2:D$62,4)</f>
        <v>#N/A</v>
      </c>
    </row>
    <row r="41" spans="1:9" ht="14.25" customHeight="1" x14ac:dyDescent="0.3">
      <c r="A41" s="3"/>
      <c r="B41" s="16" t="b">
        <f t="shared" ca="1" si="4"/>
        <v>0</v>
      </c>
      <c r="C41" s="16" t="e">
        <f ca="1">B41-VLOOKUP(A41,depo1!F$4:G$64,2,FALSE)</f>
        <v>#N/A</v>
      </c>
      <c r="D41" s="29" t="e">
        <f t="shared" ca="1" si="2"/>
        <v>#N/A</v>
      </c>
      <c r="E41" s="11" t="e">
        <f>VLOOKUP(A41,Rajtlista!A$2:D$62,4)</f>
        <v>#N/A</v>
      </c>
      <c r="F41" s="3"/>
      <c r="G41" s="27" t="b">
        <f t="shared" ca="1" si="5"/>
        <v>0</v>
      </c>
      <c r="H41" s="27" t="e">
        <f t="shared" ca="1" si="3"/>
        <v>#N/A</v>
      </c>
      <c r="I41" s="22" t="e">
        <f>VLOOKUP(F41,Rajtlista!A$2:D$62,4)</f>
        <v>#N/A</v>
      </c>
    </row>
    <row r="42" spans="1:9" ht="14.25" customHeight="1" x14ac:dyDescent="0.3">
      <c r="A42" s="3"/>
      <c r="B42" s="16" t="b">
        <f t="shared" ca="1" si="4"/>
        <v>0</v>
      </c>
      <c r="C42" s="16" t="e">
        <f ca="1">B42-VLOOKUP(A42,depo1!F$4:G$64,2,FALSE)</f>
        <v>#N/A</v>
      </c>
      <c r="D42" s="29" t="e">
        <f t="shared" ca="1" si="2"/>
        <v>#N/A</v>
      </c>
      <c r="E42" s="11" t="e">
        <f>VLOOKUP(A42,Rajtlista!A$2:D$62,4)</f>
        <v>#N/A</v>
      </c>
      <c r="F42" s="3"/>
      <c r="G42" s="27" t="b">
        <f t="shared" ca="1" si="5"/>
        <v>0</v>
      </c>
      <c r="H42" s="27" t="e">
        <f t="shared" ca="1" si="3"/>
        <v>#N/A</v>
      </c>
      <c r="I42" s="22" t="e">
        <f>VLOOKUP(F42,Rajtlista!A$2:D$62,4)</f>
        <v>#N/A</v>
      </c>
    </row>
    <row r="43" spans="1:9" ht="14.25" customHeight="1" x14ac:dyDescent="0.3">
      <c r="A43" s="3"/>
      <c r="B43" s="16" t="b">
        <f t="shared" ca="1" si="4"/>
        <v>0</v>
      </c>
      <c r="C43" s="16" t="e">
        <f ca="1">B43-VLOOKUP(A43,depo1!F$4:G$64,2,FALSE)</f>
        <v>#N/A</v>
      </c>
      <c r="D43" s="29" t="e">
        <f t="shared" ca="1" si="2"/>
        <v>#N/A</v>
      </c>
      <c r="E43" s="11" t="e">
        <f>VLOOKUP(A43,Rajtlista!A$2:D$62,4)</f>
        <v>#N/A</v>
      </c>
      <c r="F43" s="3"/>
      <c r="G43" s="27" t="b">
        <f t="shared" ca="1" si="5"/>
        <v>0</v>
      </c>
      <c r="H43" s="27" t="e">
        <f t="shared" ca="1" si="3"/>
        <v>#N/A</v>
      </c>
      <c r="I43" s="22" t="e">
        <f>VLOOKUP(F43,Rajtlista!A$2:D$62,4)</f>
        <v>#N/A</v>
      </c>
    </row>
    <row r="44" spans="1:9" ht="14.25" customHeight="1" x14ac:dyDescent="0.3">
      <c r="A44" s="3"/>
      <c r="B44" s="16" t="b">
        <f t="shared" ca="1" si="4"/>
        <v>0</v>
      </c>
      <c r="C44" s="16" t="e">
        <f ca="1">B44-VLOOKUP(A44,depo1!F$4:G$64,2,FALSE)</f>
        <v>#N/A</v>
      </c>
      <c r="D44" s="29" t="e">
        <f t="shared" ca="1" si="2"/>
        <v>#N/A</v>
      </c>
      <c r="E44" s="11" t="e">
        <f>VLOOKUP(A44,Rajtlista!A$2:D$62,4)</f>
        <v>#N/A</v>
      </c>
      <c r="F44" s="3"/>
      <c r="G44" s="27" t="b">
        <f t="shared" ca="1" si="5"/>
        <v>0</v>
      </c>
      <c r="H44" s="27" t="e">
        <f t="shared" ca="1" si="3"/>
        <v>#N/A</v>
      </c>
      <c r="I44" s="22" t="e">
        <f>VLOOKUP(F44,Rajtlista!A$2:D$62,4)</f>
        <v>#N/A</v>
      </c>
    </row>
    <row r="45" spans="1:9" ht="14.25" customHeight="1" x14ac:dyDescent="0.3">
      <c r="A45" s="3"/>
      <c r="B45" s="16" t="b">
        <f t="shared" ca="1" si="4"/>
        <v>0</v>
      </c>
      <c r="C45" s="16" t="e">
        <f ca="1">B45-VLOOKUP(A45,depo1!F$4:G$64,2,FALSE)</f>
        <v>#N/A</v>
      </c>
      <c r="D45" s="29" t="e">
        <f t="shared" ca="1" si="2"/>
        <v>#N/A</v>
      </c>
      <c r="E45" s="11" t="e">
        <f>VLOOKUP(A45,Rajtlista!A$2:D$62,4)</f>
        <v>#N/A</v>
      </c>
      <c r="F45" s="3"/>
      <c r="G45" s="27" t="b">
        <f t="shared" ca="1" si="5"/>
        <v>0</v>
      </c>
      <c r="H45" s="27" t="e">
        <f t="shared" ca="1" si="3"/>
        <v>#N/A</v>
      </c>
      <c r="I45" s="22" t="e">
        <f>VLOOKUP(F45,Rajtlista!A$2:D$62,4)</f>
        <v>#N/A</v>
      </c>
    </row>
    <row r="46" spans="1:9" ht="14.25" customHeight="1" x14ac:dyDescent="0.3">
      <c r="A46" s="3"/>
      <c r="B46" s="16" t="b">
        <f t="shared" ca="1" si="4"/>
        <v>0</v>
      </c>
      <c r="C46" s="16" t="e">
        <f ca="1">B46-VLOOKUP(A46,depo1!F$4:G$64,2,FALSE)</f>
        <v>#N/A</v>
      </c>
      <c r="D46" s="29" t="e">
        <f t="shared" ca="1" si="2"/>
        <v>#N/A</v>
      </c>
      <c r="E46" s="11" t="e">
        <f>VLOOKUP(A46,Rajtlista!A$2:D$62,4)</f>
        <v>#N/A</v>
      </c>
      <c r="F46" s="3"/>
      <c r="G46" s="27" t="b">
        <f t="shared" ca="1" si="5"/>
        <v>0</v>
      </c>
      <c r="H46" s="27" t="e">
        <f t="shared" ca="1" si="3"/>
        <v>#N/A</v>
      </c>
      <c r="I46" s="22" t="e">
        <f>VLOOKUP(F46,Rajtlista!A$2:D$62,4)</f>
        <v>#N/A</v>
      </c>
    </row>
    <row r="47" spans="1:9" ht="14.25" customHeight="1" x14ac:dyDescent="0.3">
      <c r="A47" s="3"/>
      <c r="B47" s="16" t="b">
        <f t="shared" ca="1" si="4"/>
        <v>0</v>
      </c>
      <c r="C47" s="16" t="e">
        <f ca="1">B47-VLOOKUP(A47,depo1!F$4:G$64,2,FALSE)</f>
        <v>#N/A</v>
      </c>
      <c r="D47" s="29" t="e">
        <f t="shared" ca="1" si="2"/>
        <v>#N/A</v>
      </c>
      <c r="E47" s="11" t="e">
        <f>VLOOKUP(A47,Rajtlista!A$2:D$62,4)</f>
        <v>#N/A</v>
      </c>
      <c r="F47" s="3"/>
      <c r="G47" s="27" t="b">
        <f t="shared" ca="1" si="5"/>
        <v>0</v>
      </c>
      <c r="H47" s="27" t="e">
        <f t="shared" ca="1" si="3"/>
        <v>#N/A</v>
      </c>
      <c r="I47" s="22" t="e">
        <f>VLOOKUP(F47,Rajtlista!A$2:D$62,4)</f>
        <v>#N/A</v>
      </c>
    </row>
    <row r="48" spans="1:9" ht="14.25" customHeight="1" x14ac:dyDescent="0.3">
      <c r="A48" s="3"/>
      <c r="B48" s="16" t="b">
        <f t="shared" ca="1" si="4"/>
        <v>0</v>
      </c>
      <c r="C48" s="16" t="e">
        <f ca="1">B48-VLOOKUP(A48,depo1!F$4:G$64,2,FALSE)</f>
        <v>#N/A</v>
      </c>
      <c r="D48" s="29" t="e">
        <f t="shared" ca="1" si="2"/>
        <v>#N/A</v>
      </c>
      <c r="E48" s="11" t="e">
        <f>VLOOKUP(A48,Rajtlista!A$2:D$62,4)</f>
        <v>#N/A</v>
      </c>
      <c r="F48" s="3"/>
      <c r="G48" s="27" t="b">
        <f t="shared" ca="1" si="5"/>
        <v>0</v>
      </c>
      <c r="H48" s="27" t="e">
        <f t="shared" ca="1" si="3"/>
        <v>#N/A</v>
      </c>
      <c r="I48" s="22" t="e">
        <f>VLOOKUP(F48,Rajtlista!A$2:D$62,4)</f>
        <v>#N/A</v>
      </c>
    </row>
    <row r="49" spans="1:9" ht="14.25" customHeight="1" x14ac:dyDescent="0.3">
      <c r="A49" s="3"/>
      <c r="B49" s="16" t="b">
        <f t="shared" ca="1" si="4"/>
        <v>0</v>
      </c>
      <c r="C49" s="16" t="e">
        <f ca="1">B49-VLOOKUP(A49,depo1!F$4:G$64,2,FALSE)</f>
        <v>#N/A</v>
      </c>
      <c r="D49" s="29" t="e">
        <f t="shared" ca="1" si="2"/>
        <v>#N/A</v>
      </c>
      <c r="E49" s="11" t="e">
        <f>VLOOKUP(A49,Rajtlista!A$2:D$62,4)</f>
        <v>#N/A</v>
      </c>
      <c r="F49" s="3"/>
      <c r="G49" s="27" t="b">
        <f t="shared" ca="1" si="5"/>
        <v>0</v>
      </c>
      <c r="H49" s="27" t="e">
        <f t="shared" ca="1" si="3"/>
        <v>#N/A</v>
      </c>
      <c r="I49" s="22" t="e">
        <f>VLOOKUP(F49,Rajtlista!A$2:D$62,4)</f>
        <v>#N/A</v>
      </c>
    </row>
    <row r="50" spans="1:9" ht="14.25" customHeight="1" x14ac:dyDescent="0.3">
      <c r="A50" s="3"/>
      <c r="B50" s="16" t="b">
        <f t="shared" ca="1" si="4"/>
        <v>0</v>
      </c>
      <c r="C50" s="16" t="e">
        <f ca="1">B50-VLOOKUP(A50,depo1!F$4:G$64,2,FALSE)</f>
        <v>#N/A</v>
      </c>
      <c r="D50" s="29" t="e">
        <f t="shared" ca="1" si="2"/>
        <v>#N/A</v>
      </c>
      <c r="E50" s="11" t="e">
        <f>VLOOKUP(A50,Rajtlista!A$2:D$62,4)</f>
        <v>#N/A</v>
      </c>
      <c r="F50" s="3"/>
      <c r="G50" s="27" t="b">
        <f t="shared" ca="1" si="5"/>
        <v>0</v>
      </c>
      <c r="H50" s="27" t="e">
        <f t="shared" ca="1" si="3"/>
        <v>#N/A</v>
      </c>
      <c r="I50" s="22" t="e">
        <f>VLOOKUP(F50,Rajtlista!A$2:D$62,4)</f>
        <v>#N/A</v>
      </c>
    </row>
    <row r="51" spans="1:9" ht="14.25" customHeight="1" x14ac:dyDescent="0.3">
      <c r="A51" s="3"/>
      <c r="B51" s="16" t="b">
        <f t="shared" ca="1" si="4"/>
        <v>0</v>
      </c>
      <c r="C51" s="16" t="e">
        <f ca="1">B51-VLOOKUP(A51,depo1!F$4:G$64,2,FALSE)</f>
        <v>#N/A</v>
      </c>
      <c r="D51" s="29" t="e">
        <f t="shared" ca="1" si="2"/>
        <v>#N/A</v>
      </c>
      <c r="E51" s="11" t="e">
        <f>VLOOKUP(A51,Rajtlista!A$2:D$62,4)</f>
        <v>#N/A</v>
      </c>
      <c r="F51" s="3"/>
      <c r="G51" s="27" t="b">
        <f t="shared" ca="1" si="5"/>
        <v>0</v>
      </c>
      <c r="H51" s="27" t="e">
        <f t="shared" ca="1" si="3"/>
        <v>#N/A</v>
      </c>
      <c r="I51" s="22" t="e">
        <f>VLOOKUP(F51,Rajtlista!A$2:D$62,4)</f>
        <v>#N/A</v>
      </c>
    </row>
    <row r="52" spans="1:9" ht="14.25" customHeight="1" x14ac:dyDescent="0.3">
      <c r="A52" s="3"/>
      <c r="B52" s="16" t="b">
        <f t="shared" ca="1" si="4"/>
        <v>0</v>
      </c>
      <c r="C52" s="16" t="e">
        <f ca="1">B52-VLOOKUP(A52,depo1!F$4:G$64,2,FALSE)</f>
        <v>#N/A</v>
      </c>
      <c r="D52" s="29" t="e">
        <f t="shared" ca="1" si="2"/>
        <v>#N/A</v>
      </c>
      <c r="E52" s="11" t="e">
        <f>VLOOKUP(A52,Rajtlista!A$2:D$62,4)</f>
        <v>#N/A</v>
      </c>
      <c r="F52" s="3"/>
      <c r="G52" s="27" t="b">
        <f t="shared" ca="1" si="5"/>
        <v>0</v>
      </c>
      <c r="H52" s="27" t="e">
        <f t="shared" ca="1" si="3"/>
        <v>#N/A</v>
      </c>
      <c r="I52" s="22" t="e">
        <f>VLOOKUP(F52,Rajtlista!A$2:D$62,4)</f>
        <v>#N/A</v>
      </c>
    </row>
    <row r="53" spans="1:9" ht="14.25" customHeight="1" x14ac:dyDescent="0.3">
      <c r="A53" s="3"/>
      <c r="B53" s="16" t="b">
        <f t="shared" ca="1" si="4"/>
        <v>0</v>
      </c>
      <c r="C53" s="16" t="e">
        <f ca="1">B53-VLOOKUP(A53,depo1!F$4:G$64,2,FALSE)</f>
        <v>#N/A</v>
      </c>
      <c r="D53" s="29" t="e">
        <f t="shared" ca="1" si="2"/>
        <v>#N/A</v>
      </c>
      <c r="E53" s="11" t="e">
        <f>VLOOKUP(A53,Rajtlista!A$2:D$62,4)</f>
        <v>#N/A</v>
      </c>
      <c r="F53" s="3"/>
      <c r="G53" s="27" t="b">
        <f t="shared" ca="1" si="5"/>
        <v>0</v>
      </c>
      <c r="H53" s="27" t="e">
        <f t="shared" ca="1" si="3"/>
        <v>#N/A</v>
      </c>
      <c r="I53" s="22" t="e">
        <f>VLOOKUP(F53,Rajtlista!A$2:D$62,4)</f>
        <v>#N/A</v>
      </c>
    </row>
    <row r="54" spans="1:9" ht="14.25" customHeight="1" x14ac:dyDescent="0.3">
      <c r="A54" s="3"/>
      <c r="B54" s="16" t="b">
        <f t="shared" ca="1" si="4"/>
        <v>0</v>
      </c>
      <c r="C54" s="16" t="e">
        <f ca="1">B54-VLOOKUP(A54,depo1!F$4:G$64,2,FALSE)</f>
        <v>#N/A</v>
      </c>
      <c r="D54" s="29" t="e">
        <f t="shared" ca="1" si="2"/>
        <v>#N/A</v>
      </c>
      <c r="E54" s="11" t="e">
        <f>VLOOKUP(A54,Rajtlista!A$2:D$62,4)</f>
        <v>#N/A</v>
      </c>
      <c r="F54" s="3"/>
      <c r="G54" s="27" t="b">
        <f t="shared" ca="1" si="5"/>
        <v>0</v>
      </c>
      <c r="H54" s="27" t="e">
        <f t="shared" ca="1" si="3"/>
        <v>#N/A</v>
      </c>
      <c r="I54" s="22" t="e">
        <f>VLOOKUP(F54,Rajtlista!A$2:D$62,4)</f>
        <v>#N/A</v>
      </c>
    </row>
    <row r="55" spans="1:9" ht="14.25" customHeight="1" x14ac:dyDescent="0.3">
      <c r="A55" s="3"/>
      <c r="B55" s="16" t="b">
        <f t="shared" ca="1" si="4"/>
        <v>0</v>
      </c>
      <c r="C55" s="16" t="e">
        <f ca="1">B55-VLOOKUP(A55,depo1!F$4:G$64,2,FALSE)</f>
        <v>#N/A</v>
      </c>
      <c r="D55" s="29" t="e">
        <f t="shared" ca="1" si="2"/>
        <v>#N/A</v>
      </c>
      <c r="E55" s="11" t="e">
        <f>VLOOKUP(A55,Rajtlista!A$2:D$62,4)</f>
        <v>#N/A</v>
      </c>
      <c r="F55" s="3"/>
      <c r="G55" s="27" t="b">
        <f t="shared" ca="1" si="5"/>
        <v>0</v>
      </c>
      <c r="H55" s="27" t="e">
        <f t="shared" ca="1" si="3"/>
        <v>#N/A</v>
      </c>
      <c r="I55" s="22" t="e">
        <f>VLOOKUP(F55,Rajtlista!A$2:D$62,4)</f>
        <v>#N/A</v>
      </c>
    </row>
    <row r="56" spans="1:9" ht="14.25" customHeight="1" x14ac:dyDescent="0.3">
      <c r="A56" s="3"/>
      <c r="B56" s="16" t="b">
        <f t="shared" ca="1" si="4"/>
        <v>0</v>
      </c>
      <c r="C56" s="16" t="e">
        <f ca="1">B56-VLOOKUP(A56,depo1!F$4:G$64,2,FALSE)</f>
        <v>#N/A</v>
      </c>
      <c r="D56" s="29" t="e">
        <f t="shared" ca="1" si="2"/>
        <v>#N/A</v>
      </c>
      <c r="E56" s="11" t="e">
        <f>VLOOKUP(A56,Rajtlista!A$2:D$62,4)</f>
        <v>#N/A</v>
      </c>
      <c r="F56" s="3"/>
      <c r="G56" s="27" t="b">
        <f t="shared" ca="1" si="5"/>
        <v>0</v>
      </c>
      <c r="H56" s="27" t="e">
        <f t="shared" ca="1" si="3"/>
        <v>#N/A</v>
      </c>
      <c r="I56" s="22" t="e">
        <f>VLOOKUP(F56,Rajtlista!A$2:D$62,4)</f>
        <v>#N/A</v>
      </c>
    </row>
    <row r="57" spans="1:9" ht="14.25" customHeight="1" x14ac:dyDescent="0.3">
      <c r="A57" s="3"/>
      <c r="B57" s="16" t="b">
        <f t="shared" ca="1" si="4"/>
        <v>0</v>
      </c>
      <c r="C57" s="16" t="e">
        <f ca="1">B57-VLOOKUP(A57,depo1!F$4:G$64,2,FALSE)</f>
        <v>#N/A</v>
      </c>
      <c r="D57" s="29" t="e">
        <f t="shared" ca="1" si="2"/>
        <v>#N/A</v>
      </c>
      <c r="E57" s="11" t="e">
        <f>VLOOKUP(A57,Rajtlista!A$2:D$62,4)</f>
        <v>#N/A</v>
      </c>
      <c r="F57" s="3"/>
      <c r="G57" s="27" t="b">
        <f t="shared" ca="1" si="5"/>
        <v>0</v>
      </c>
      <c r="H57" s="27" t="e">
        <f t="shared" ca="1" si="3"/>
        <v>#N/A</v>
      </c>
      <c r="I57" s="22" t="e">
        <f>VLOOKUP(F57,Rajtlista!A$2:D$62,4)</f>
        <v>#N/A</v>
      </c>
    </row>
    <row r="58" spans="1:9" ht="14.25" customHeight="1" x14ac:dyDescent="0.3">
      <c r="A58" s="3"/>
      <c r="B58" s="16" t="b">
        <f t="shared" ca="1" si="4"/>
        <v>0</v>
      </c>
      <c r="C58" s="16" t="e">
        <f ca="1">B58-VLOOKUP(A58,depo1!F$4:G$64,2,FALSE)</f>
        <v>#N/A</v>
      </c>
      <c r="D58" s="29" t="e">
        <f t="shared" ca="1" si="2"/>
        <v>#N/A</v>
      </c>
      <c r="E58" s="11" t="e">
        <f>VLOOKUP(A58,Rajtlista!A$2:D$62,4)</f>
        <v>#N/A</v>
      </c>
      <c r="F58" s="3"/>
      <c r="G58" s="27" t="b">
        <f t="shared" ca="1" si="5"/>
        <v>0</v>
      </c>
      <c r="H58" s="27" t="e">
        <f t="shared" ca="1" si="3"/>
        <v>#N/A</v>
      </c>
      <c r="I58" s="22" t="e">
        <f>VLOOKUP(F58,Rajtlista!A$2:D$62,4)</f>
        <v>#N/A</v>
      </c>
    </row>
    <row r="59" spans="1:9" ht="14.25" customHeight="1" x14ac:dyDescent="0.3">
      <c r="A59" s="3"/>
      <c r="B59" s="16" t="b">
        <f t="shared" ca="1" si="4"/>
        <v>0</v>
      </c>
      <c r="C59" s="16" t="e">
        <f ca="1">B59-VLOOKUP(A59,depo1!F$4:G$64,2,FALSE)</f>
        <v>#N/A</v>
      </c>
      <c r="D59" s="29" t="e">
        <f t="shared" ca="1" si="2"/>
        <v>#N/A</v>
      </c>
      <c r="E59" s="11" t="e">
        <f>VLOOKUP(A59,Rajtlista!A$2:D$62,4)</f>
        <v>#N/A</v>
      </c>
      <c r="F59" s="3"/>
      <c r="G59" s="27" t="b">
        <f t="shared" ca="1" si="5"/>
        <v>0</v>
      </c>
      <c r="H59" s="27" t="e">
        <f t="shared" ca="1" si="3"/>
        <v>#N/A</v>
      </c>
      <c r="I59" s="22" t="e">
        <f>VLOOKUP(F59,Rajtlista!A$2:D$62,4)</f>
        <v>#N/A</v>
      </c>
    </row>
    <row r="60" spans="1:9" ht="14.25" customHeight="1" x14ac:dyDescent="0.3">
      <c r="A60" s="3"/>
      <c r="B60" s="16" t="b">
        <f t="shared" ca="1" si="4"/>
        <v>0</v>
      </c>
      <c r="C60" s="16" t="e">
        <f ca="1">B60-VLOOKUP(A60,depo1!F$4:G$64,2,FALSE)</f>
        <v>#N/A</v>
      </c>
      <c r="D60" s="29" t="e">
        <f t="shared" ca="1" si="2"/>
        <v>#N/A</v>
      </c>
      <c r="E60" s="11" t="e">
        <f>VLOOKUP(A60,Rajtlista!A$2:D$62,4)</f>
        <v>#N/A</v>
      </c>
      <c r="F60" s="3"/>
      <c r="G60" s="27" t="b">
        <f t="shared" ca="1" si="5"/>
        <v>0</v>
      </c>
      <c r="H60" s="27" t="e">
        <f t="shared" ca="1" si="3"/>
        <v>#N/A</v>
      </c>
      <c r="I60" s="22" t="e">
        <f>VLOOKUP(F60,Rajtlista!A$2:D$62,4)</f>
        <v>#N/A</v>
      </c>
    </row>
    <row r="61" spans="1:9" ht="14.25" customHeight="1" x14ac:dyDescent="0.3">
      <c r="A61" s="3"/>
      <c r="B61" s="16" t="b">
        <f t="shared" ca="1" si="4"/>
        <v>0</v>
      </c>
      <c r="C61" s="16" t="e">
        <f ca="1">B61-VLOOKUP(A61,depo1!F$4:G$64,2,FALSE)</f>
        <v>#N/A</v>
      </c>
      <c r="D61" s="29" t="e">
        <f t="shared" ca="1" si="2"/>
        <v>#N/A</v>
      </c>
      <c r="E61" s="11" t="e">
        <f>VLOOKUP(A61,Rajtlista!A$2:D$62,4)</f>
        <v>#N/A</v>
      </c>
      <c r="F61" s="3"/>
      <c r="G61" s="27" t="b">
        <f t="shared" ca="1" si="5"/>
        <v>0</v>
      </c>
      <c r="H61" s="27" t="e">
        <f t="shared" ca="1" si="3"/>
        <v>#N/A</v>
      </c>
      <c r="I61" s="22" t="e">
        <f>VLOOKUP(F61,Rajtlista!A$2:D$62,4)</f>
        <v>#N/A</v>
      </c>
    </row>
    <row r="62" spans="1:9" ht="14.25" customHeight="1" x14ac:dyDescent="0.3">
      <c r="A62" s="3"/>
      <c r="B62" s="16" t="b">
        <f t="shared" ca="1" si="4"/>
        <v>0</v>
      </c>
      <c r="C62" s="16" t="e">
        <f ca="1">B62-VLOOKUP(A62,depo1!F$4:G$64,2,FALSE)</f>
        <v>#N/A</v>
      </c>
      <c r="D62" s="29" t="e">
        <f t="shared" ca="1" si="2"/>
        <v>#N/A</v>
      </c>
      <c r="E62" s="11" t="e">
        <f>VLOOKUP(A62,Rajtlista!A$2:D$62,4)</f>
        <v>#N/A</v>
      </c>
      <c r="F62" s="3"/>
      <c r="G62" s="27" t="b">
        <f t="shared" ca="1" si="5"/>
        <v>0</v>
      </c>
      <c r="H62" s="27" t="e">
        <f t="shared" ca="1" si="3"/>
        <v>#N/A</v>
      </c>
      <c r="I62" s="22" t="e">
        <f>VLOOKUP(F62,Rajtlista!A$2:D$62,4)</f>
        <v>#N/A</v>
      </c>
    </row>
    <row r="63" spans="1:9" ht="14.25" customHeight="1" x14ac:dyDescent="0.3">
      <c r="A63" s="3"/>
      <c r="B63" s="16" t="b">
        <f t="shared" ca="1" si="4"/>
        <v>0</v>
      </c>
      <c r="C63" s="16" t="e">
        <f ca="1">B63-VLOOKUP(A63,depo1!F$4:G$64,2,FALSE)</f>
        <v>#N/A</v>
      </c>
      <c r="D63" s="29" t="e">
        <f t="shared" ca="1" si="2"/>
        <v>#N/A</v>
      </c>
      <c r="E63" s="11" t="e">
        <f>VLOOKUP(A63,Rajtlista!A$2:D$62,4)</f>
        <v>#N/A</v>
      </c>
      <c r="F63" s="3"/>
      <c r="G63" s="27" t="b">
        <f t="shared" ca="1" si="5"/>
        <v>0</v>
      </c>
      <c r="H63" s="27" t="e">
        <f t="shared" ca="1" si="3"/>
        <v>#N/A</v>
      </c>
      <c r="I63" s="22" t="e">
        <f>VLOOKUP(F63,Rajtlista!A$2:D$62,4)</f>
        <v>#N/A</v>
      </c>
    </row>
    <row r="64" spans="1:9" ht="14.25" customHeight="1" x14ac:dyDescent="0.3">
      <c r="A64" s="3"/>
      <c r="B64" s="16" t="b">
        <f t="shared" ca="1" si="4"/>
        <v>0</v>
      </c>
      <c r="C64" s="16" t="e">
        <f ca="1">B64-VLOOKUP(A64,depo1!F$4:G$64,2,FALSE)</f>
        <v>#N/A</v>
      </c>
      <c r="D64" s="29" t="e">
        <f t="shared" ca="1" si="2"/>
        <v>#N/A</v>
      </c>
      <c r="E64" s="11" t="e">
        <f>VLOOKUP(A64,Rajtlista!A$2:D$62,4)</f>
        <v>#N/A</v>
      </c>
      <c r="F64" s="3"/>
      <c r="G64" s="27" t="b">
        <f t="shared" ca="1" si="5"/>
        <v>0</v>
      </c>
      <c r="H64" s="27" t="e">
        <f t="shared" ca="1" si="3"/>
        <v>#N/A</v>
      </c>
      <c r="I64" s="22" t="e">
        <f>VLOOKUP(F64,Rajtlista!A$2:D$62,4)</f>
        <v>#N/A</v>
      </c>
    </row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workbookViewId="0">
      <selection activeCell="D5" sqref="D5"/>
    </sheetView>
  </sheetViews>
  <sheetFormatPr defaultColWidth="14.44140625" defaultRowHeight="15" customHeight="1" x14ac:dyDescent="0.3"/>
  <cols>
    <col min="1" max="1" width="13.33203125" style="2" bestFit="1" customWidth="1"/>
    <col min="2" max="2" width="8.109375" style="2" bestFit="1" customWidth="1"/>
    <col min="3" max="3" width="12" style="2" bestFit="1" customWidth="1"/>
    <col min="4" max="4" width="25.109375" style="2" bestFit="1" customWidth="1"/>
    <col min="5" max="5" width="10.33203125" style="2" bestFit="1" customWidth="1"/>
    <col min="6" max="6" width="13.6640625" style="2" bestFit="1" customWidth="1"/>
    <col min="7" max="11" width="8.6640625" style="2" customWidth="1"/>
    <col min="12" max="16384" width="14.44140625" style="2"/>
  </cols>
  <sheetData>
    <row r="1" spans="1:10" ht="14.25" customHeight="1" x14ac:dyDescent="0.3">
      <c r="A1" s="45" t="s">
        <v>30</v>
      </c>
      <c r="B1" s="30"/>
      <c r="C1" s="30"/>
      <c r="D1" s="30"/>
      <c r="E1" s="30"/>
      <c r="H1" s="46" t="str">
        <f>start!A1</f>
        <v>START</v>
      </c>
      <c r="I1" s="46">
        <f>start!B1</f>
        <v>4</v>
      </c>
      <c r="J1" s="47">
        <f ca="1">start!C1</f>
        <v>44072.721305439816</v>
      </c>
    </row>
    <row r="2" spans="1:10" ht="14.25" customHeight="1" x14ac:dyDescent="0.3">
      <c r="A2" s="30"/>
      <c r="B2" s="30"/>
      <c r="C2" s="30"/>
      <c r="D2" s="30"/>
      <c r="E2" s="30"/>
    </row>
    <row r="3" spans="1:10" ht="14.25" customHeight="1" x14ac:dyDescent="0.3">
      <c r="A3" s="43" t="s">
        <v>3</v>
      </c>
      <c r="B3" s="31" t="s">
        <v>4</v>
      </c>
      <c r="C3" s="31" t="s">
        <v>11</v>
      </c>
      <c r="D3" s="31" t="s">
        <v>12</v>
      </c>
      <c r="E3" s="31" t="s">
        <v>24</v>
      </c>
      <c r="F3" s="34" t="s">
        <v>13</v>
      </c>
    </row>
    <row r="4" spans="1:10" ht="14.25" customHeight="1" x14ac:dyDescent="0.3">
      <c r="A4" s="3">
        <v>4</v>
      </c>
      <c r="B4" s="32">
        <f t="shared" ref="B4:B24" ca="1" si="0">IF(ISBLANK(A4),FALSE,IF(B4=FALSE,NOW(),B4))</f>
        <v>44072.804818055556</v>
      </c>
      <c r="C4" s="32">
        <f ca="1">B4-VLOOKUP(A4,depo2!F$4:G$64,2,FALSE)</f>
        <v>1.5346759260864928E-2</v>
      </c>
      <c r="D4" s="33">
        <f ca="1">C4/2.6</f>
        <v>5.9025997157172803E-3</v>
      </c>
      <c r="E4" s="16" t="str">
        <f>VLOOKUP(A4,Rajtlista!A$2:D$62,4)</f>
        <v>veterán</v>
      </c>
      <c r="F4" s="35">
        <f ca="1">B4-start!C$1</f>
        <v>8.3512615739891771E-2</v>
      </c>
    </row>
    <row r="5" spans="1:10" ht="14.25" customHeight="1" x14ac:dyDescent="0.3">
      <c r="A5" s="3">
        <v>5</v>
      </c>
      <c r="B5" s="32">
        <f t="shared" ca="1" si="0"/>
        <v>44072.807005439812</v>
      </c>
      <c r="C5" s="32">
        <f ca="1">B5-VLOOKUP(A5,depo2!F$4:G$64,2,FALSE)</f>
        <v>1.9047569439862855E-2</v>
      </c>
      <c r="D5" s="33">
        <f t="shared" ref="D5:D64" ca="1" si="1">C5/(IF(E5="sprint",5.2,IF(E5="rövid",10.4,20.8)))</f>
        <v>3.6629941230505491E-3</v>
      </c>
      <c r="E5" s="16" t="str">
        <f>VLOOKUP(A5,Rajtlista!A$2:D$62,4)</f>
        <v>sprint</v>
      </c>
      <c r="F5" s="35">
        <f ca="1">B5-start!C$1</f>
        <v>8.5699999995995313E-2</v>
      </c>
    </row>
    <row r="6" spans="1:10" ht="14.25" customHeight="1" x14ac:dyDescent="0.3">
      <c r="A6" s="3">
        <v>7</v>
      </c>
      <c r="B6" s="32">
        <f t="shared" ca="1" si="0"/>
        <v>44072.808543749998</v>
      </c>
      <c r="C6" s="32">
        <f ca="1">B6-VLOOKUP(A6,depo2!F$4:G$64,2,FALSE)</f>
        <v>2.1443981480842922E-2</v>
      </c>
      <c r="D6" s="33">
        <f t="shared" ca="1" si="1"/>
        <v>4.1238425924697928E-3</v>
      </c>
      <c r="E6" s="16" t="str">
        <f>VLOOKUP(A6,Rajtlista!A$2:D$62,4)</f>
        <v>sprint</v>
      </c>
      <c r="F6" s="35">
        <f ca="1">B6-start!C$1</f>
        <v>8.7238310181419365E-2</v>
      </c>
    </row>
    <row r="7" spans="1:10" ht="14.25" customHeight="1" x14ac:dyDescent="0.3">
      <c r="A7" s="3">
        <v>1</v>
      </c>
      <c r="B7" s="32">
        <f t="shared" ca="1" si="0"/>
        <v>44072.812886574073</v>
      </c>
      <c r="C7" s="32">
        <f ca="1">B7-VLOOKUP(A7,depo2!F$4:G$64,2,FALSE)</f>
        <v>2.1504629628907423E-2</v>
      </c>
      <c r="D7" s="33">
        <f t="shared" ca="1" si="1"/>
        <v>4.1355056978668123E-3</v>
      </c>
      <c r="E7" s="16" t="str">
        <f>VLOOKUP(A7,Rajtlista!A$2:D$62,4)</f>
        <v>sprint</v>
      </c>
      <c r="F7" s="35">
        <f ca="1">B7-start!C$1</f>
        <v>9.1581134256557561E-2</v>
      </c>
    </row>
    <row r="8" spans="1:10" ht="14.25" customHeight="1" x14ac:dyDescent="0.3">
      <c r="A8" s="3">
        <v>8</v>
      </c>
      <c r="B8" s="32">
        <f t="shared" ca="1" si="0"/>
        <v>44072.815871180559</v>
      </c>
      <c r="C8" s="32">
        <f ca="1">B8-VLOOKUP(A8,depo2!F$4:G$64,2,FALSE)</f>
        <v>2.3262731483555399E-2</v>
      </c>
      <c r="D8" s="33">
        <f t="shared" ca="1" si="1"/>
        <v>4.4736022083760379E-3</v>
      </c>
      <c r="E8" s="16" t="str">
        <f>VLOOKUP(A8,Rajtlista!A$2:D$62,4)</f>
        <v>sprint</v>
      </c>
      <c r="F8" s="35">
        <f ca="1">B8-start!C$1</f>
        <v>9.4565740742837079E-2</v>
      </c>
    </row>
    <row r="9" spans="1:10" ht="14.25" customHeight="1" x14ac:dyDescent="0.3">
      <c r="A9" s="3">
        <v>6</v>
      </c>
      <c r="B9" s="32">
        <f t="shared" ca="1" si="0"/>
        <v>44072.822303819441</v>
      </c>
      <c r="C9" s="32">
        <f ca="1">B9-VLOOKUP(A9,depo2!F$4:G$64,2,FALSE)</f>
        <v>2.4804976848827209E-2</v>
      </c>
      <c r="D9" s="33">
        <f t="shared" ca="1" si="1"/>
        <v>4.7701878555436936E-3</v>
      </c>
      <c r="E9" s="16" t="str">
        <f>VLOOKUP(A9,Rajtlista!A$2:D$62,4)</f>
        <v>sprint</v>
      </c>
      <c r="F9" s="35">
        <f ca="1">B9-start!C$1</f>
        <v>0.10099837962479796</v>
      </c>
    </row>
    <row r="10" spans="1:10" ht="14.25" customHeight="1" x14ac:dyDescent="0.3">
      <c r="A10" s="3">
        <v>3</v>
      </c>
      <c r="B10" s="32">
        <f t="shared" ca="1" si="0"/>
        <v>44072.835341087964</v>
      </c>
      <c r="C10" s="32">
        <f ca="1">B10-VLOOKUP(A10,depo2!F$4:G$64,2,FALSE)</f>
        <v>1.8550115739344619E-2</v>
      </c>
      <c r="D10" s="33">
        <f ca="1">C10/2.6</f>
        <v>7.1346598997479305E-3</v>
      </c>
      <c r="E10" s="16" t="str">
        <f>VLOOKUP(A10,Rajtlista!A$2:D$62,4)</f>
        <v>veterán</v>
      </c>
      <c r="F10" s="35">
        <f ca="1">B10-start!C$1</f>
        <v>0.11403564814827405</v>
      </c>
    </row>
    <row r="11" spans="1:10" ht="14.25" customHeight="1" x14ac:dyDescent="0.3">
      <c r="A11" s="3">
        <v>9</v>
      </c>
      <c r="B11" s="32">
        <f t="shared" ca="1" si="0"/>
        <v>44072.868165162035</v>
      </c>
      <c r="C11" s="32">
        <f ca="1">B11-VLOOKUP(A11,depo2!F$4:G$64,2,FALSE)</f>
        <v>3.296261573996162E-2</v>
      </c>
      <c r="D11" s="33">
        <f t="shared" ca="1" si="1"/>
        <v>6.3389645653772345E-3</v>
      </c>
      <c r="E11" s="16" t="str">
        <f>VLOOKUP(A11,Rajtlista!A$2:D$62,4)</f>
        <v>sprint</v>
      </c>
      <c r="F11" s="35">
        <f ca="1">B11-start!C$1</f>
        <v>0.14685972221923294</v>
      </c>
    </row>
    <row r="12" spans="1:10" ht="14.25" customHeight="1" x14ac:dyDescent="0.3">
      <c r="A12" s="3">
        <v>10</v>
      </c>
      <c r="B12" s="32">
        <f t="shared" ca="1" si="0"/>
        <v>44072.868171875001</v>
      </c>
      <c r="C12" s="32">
        <f ca="1">B12-VLOOKUP(A12,depo2!F$4:G$64,2,FALSE)</f>
        <v>3.2956018520053476E-2</v>
      </c>
      <c r="D12" s="33">
        <f t="shared" ca="1" si="1"/>
        <v>6.3376958692410532E-3</v>
      </c>
      <c r="E12" s="16" t="str">
        <f>VLOOKUP(A12,Rajtlista!A$2:D$62,4)</f>
        <v>sprint</v>
      </c>
      <c r="F12" s="35">
        <f ca="1">B12-start!C$1</f>
        <v>0.14686643518507481</v>
      </c>
    </row>
    <row r="13" spans="1:10" ht="14.25" customHeight="1" x14ac:dyDescent="0.3">
      <c r="A13" s="3"/>
      <c r="B13" s="32" t="b">
        <f t="shared" ca="1" si="0"/>
        <v>0</v>
      </c>
      <c r="C13" s="32" t="e">
        <f ca="1">B13-VLOOKUP(A13,depo2!F$4:G$64,2,FALSE)</f>
        <v>#N/A</v>
      </c>
      <c r="D13" s="33" t="e">
        <f t="shared" ca="1" si="1"/>
        <v>#N/A</v>
      </c>
      <c r="E13" s="16" t="e">
        <f>VLOOKUP(A13,Rajtlista!A$2:D$62,4)</f>
        <v>#N/A</v>
      </c>
      <c r="F13" s="35">
        <f ca="1">B13-start!C$1</f>
        <v>-44072.721305439816</v>
      </c>
    </row>
    <row r="14" spans="1:10" ht="14.25" customHeight="1" x14ac:dyDescent="0.3">
      <c r="A14" s="3"/>
      <c r="B14" s="32" t="b">
        <f t="shared" ca="1" si="0"/>
        <v>0</v>
      </c>
      <c r="C14" s="32" t="e">
        <f ca="1">B14-VLOOKUP(A14,depo2!F$4:G$64,2,FALSE)</f>
        <v>#N/A</v>
      </c>
      <c r="D14" s="33" t="e">
        <f t="shared" ca="1" si="1"/>
        <v>#N/A</v>
      </c>
      <c r="E14" s="16" t="e">
        <f>VLOOKUP(A14,Rajtlista!A$2:D$62,4)</f>
        <v>#N/A</v>
      </c>
      <c r="F14" s="35">
        <f ca="1">B14-start!C$1</f>
        <v>-44072.721305439816</v>
      </c>
    </row>
    <row r="15" spans="1:10" ht="14.25" customHeight="1" x14ac:dyDescent="0.3">
      <c r="A15" s="3"/>
      <c r="B15" s="32" t="b">
        <f t="shared" ca="1" si="0"/>
        <v>0</v>
      </c>
      <c r="C15" s="32" t="e">
        <f ca="1">B15-VLOOKUP(A15,depo2!F$4:G$64,2,FALSE)</f>
        <v>#N/A</v>
      </c>
      <c r="D15" s="33" t="e">
        <f t="shared" ca="1" si="1"/>
        <v>#N/A</v>
      </c>
      <c r="E15" s="16" t="e">
        <f>VLOOKUP(A15,Rajtlista!A$2:D$62,4)</f>
        <v>#N/A</v>
      </c>
      <c r="F15" s="35">
        <f ca="1">B15-start!C$1</f>
        <v>-44072.721305439816</v>
      </c>
    </row>
    <row r="16" spans="1:10" ht="14.25" customHeight="1" x14ac:dyDescent="0.3">
      <c r="A16" s="3"/>
      <c r="B16" s="32" t="b">
        <f t="shared" ca="1" si="0"/>
        <v>0</v>
      </c>
      <c r="C16" s="32" t="e">
        <f ca="1">B16-VLOOKUP(A16,depo2!F$4:G$64,2,FALSE)</f>
        <v>#N/A</v>
      </c>
      <c r="D16" s="33" t="e">
        <f t="shared" ca="1" si="1"/>
        <v>#N/A</v>
      </c>
      <c r="E16" s="16" t="e">
        <f>VLOOKUP(A16,Rajtlista!A$2:D$62,4)</f>
        <v>#N/A</v>
      </c>
      <c r="F16" s="35">
        <f ca="1">B16-start!C$1</f>
        <v>-44072.721305439816</v>
      </c>
    </row>
    <row r="17" spans="1:6" ht="14.25" customHeight="1" x14ac:dyDescent="0.3">
      <c r="A17" s="3"/>
      <c r="B17" s="32" t="b">
        <f t="shared" ca="1" si="0"/>
        <v>0</v>
      </c>
      <c r="C17" s="32" t="e">
        <f ca="1">B17-VLOOKUP(A17,depo2!F$4:G$64,2,FALSE)</f>
        <v>#N/A</v>
      </c>
      <c r="D17" s="33" t="e">
        <f t="shared" ca="1" si="1"/>
        <v>#N/A</v>
      </c>
      <c r="E17" s="16" t="e">
        <f>VLOOKUP(A17,Rajtlista!A$2:D$62,4)</f>
        <v>#N/A</v>
      </c>
      <c r="F17" s="35">
        <f ca="1">B17-start!C$1</f>
        <v>-44072.721305439816</v>
      </c>
    </row>
    <row r="18" spans="1:6" ht="14.25" customHeight="1" x14ac:dyDescent="0.3">
      <c r="A18" s="3"/>
      <c r="B18" s="32" t="b">
        <f t="shared" ca="1" si="0"/>
        <v>0</v>
      </c>
      <c r="C18" s="32" t="e">
        <f ca="1">B18-VLOOKUP(A18,depo2!F$4:G$64,2,FALSE)</f>
        <v>#N/A</v>
      </c>
      <c r="D18" s="33" t="e">
        <f t="shared" ca="1" si="1"/>
        <v>#N/A</v>
      </c>
      <c r="E18" s="16" t="e">
        <f>VLOOKUP(A18,Rajtlista!A$2:D$62,4)</f>
        <v>#N/A</v>
      </c>
      <c r="F18" s="35">
        <f ca="1">B18-start!C$1</f>
        <v>-44072.721305439816</v>
      </c>
    </row>
    <row r="19" spans="1:6" ht="14.25" customHeight="1" x14ac:dyDescent="0.3">
      <c r="A19" s="3"/>
      <c r="B19" s="32" t="b">
        <f t="shared" ca="1" si="0"/>
        <v>0</v>
      </c>
      <c r="C19" s="32" t="e">
        <f ca="1">B19-VLOOKUP(A19,depo2!F$4:G$64,2,FALSE)</f>
        <v>#N/A</v>
      </c>
      <c r="D19" s="33" t="e">
        <f t="shared" ca="1" si="1"/>
        <v>#N/A</v>
      </c>
      <c r="E19" s="16" t="e">
        <f>VLOOKUP(A19,Rajtlista!A$2:D$62,4)</f>
        <v>#N/A</v>
      </c>
      <c r="F19" s="35">
        <f ca="1">B19-start!C$1</f>
        <v>-44072.721305439816</v>
      </c>
    </row>
    <row r="20" spans="1:6" ht="14.25" customHeight="1" x14ac:dyDescent="0.3">
      <c r="A20" s="3"/>
      <c r="B20" s="32" t="b">
        <f t="shared" ca="1" si="0"/>
        <v>0</v>
      </c>
      <c r="C20" s="32" t="e">
        <f ca="1">B20-VLOOKUP(A20,depo2!F$4:G$64,2,FALSE)</f>
        <v>#N/A</v>
      </c>
      <c r="D20" s="33" t="e">
        <f t="shared" ca="1" si="1"/>
        <v>#N/A</v>
      </c>
      <c r="E20" s="16" t="e">
        <f>VLOOKUP(A20,Rajtlista!A$2:D$62,4)</f>
        <v>#N/A</v>
      </c>
      <c r="F20" s="35">
        <f ca="1">B20-start!C$1</f>
        <v>-44072.721305439816</v>
      </c>
    </row>
    <row r="21" spans="1:6" ht="14.25" customHeight="1" x14ac:dyDescent="0.3">
      <c r="A21" s="3"/>
      <c r="B21" s="32" t="b">
        <f t="shared" ca="1" si="0"/>
        <v>0</v>
      </c>
      <c r="C21" s="32" t="e">
        <f ca="1">B21-VLOOKUP(A21,depo2!F$4:G$64,2,FALSE)</f>
        <v>#N/A</v>
      </c>
      <c r="D21" s="33" t="e">
        <f t="shared" ca="1" si="1"/>
        <v>#N/A</v>
      </c>
      <c r="E21" s="16" t="e">
        <f>VLOOKUP(A21,Rajtlista!A$2:D$62,4)</f>
        <v>#N/A</v>
      </c>
      <c r="F21" s="35">
        <f ca="1">B21-start!C$1</f>
        <v>-44072.721305439816</v>
      </c>
    </row>
    <row r="22" spans="1:6" ht="14.25" customHeight="1" x14ac:dyDescent="0.3">
      <c r="A22" s="3"/>
      <c r="B22" s="32" t="b">
        <f t="shared" ca="1" si="0"/>
        <v>0</v>
      </c>
      <c r="C22" s="32" t="e">
        <f ca="1">B22-VLOOKUP(A22,depo2!F$4:G$64,2,FALSE)</f>
        <v>#N/A</v>
      </c>
      <c r="D22" s="33" t="e">
        <f t="shared" ca="1" si="1"/>
        <v>#N/A</v>
      </c>
      <c r="E22" s="16" t="e">
        <f>VLOOKUP(A22,Rajtlista!A$2:D$62,4)</f>
        <v>#N/A</v>
      </c>
      <c r="F22" s="35">
        <f ca="1">B22-start!C$1</f>
        <v>-44072.721305439816</v>
      </c>
    </row>
    <row r="23" spans="1:6" ht="14.25" customHeight="1" x14ac:dyDescent="0.3">
      <c r="A23" s="3"/>
      <c r="B23" s="32" t="b">
        <f t="shared" ca="1" si="0"/>
        <v>0</v>
      </c>
      <c r="C23" s="32" t="e">
        <f ca="1">B23-VLOOKUP(A23,depo2!F$4:G$64,2,FALSE)</f>
        <v>#N/A</v>
      </c>
      <c r="D23" s="33" t="e">
        <f t="shared" ca="1" si="1"/>
        <v>#N/A</v>
      </c>
      <c r="E23" s="16" t="e">
        <f>VLOOKUP(A23,Rajtlista!A$2:D$62,4)</f>
        <v>#N/A</v>
      </c>
      <c r="F23" s="35">
        <f ca="1">B23-start!C$1</f>
        <v>-44072.721305439816</v>
      </c>
    </row>
    <row r="24" spans="1:6" ht="14.25" customHeight="1" x14ac:dyDescent="0.3">
      <c r="A24" s="3"/>
      <c r="B24" s="32" t="b">
        <f t="shared" ca="1" si="0"/>
        <v>0</v>
      </c>
      <c r="C24" s="32" t="e">
        <f ca="1">B24-VLOOKUP(A24,depo2!F$4:G$64,2,FALSE)</f>
        <v>#N/A</v>
      </c>
      <c r="D24" s="33" t="e">
        <f t="shared" ca="1" si="1"/>
        <v>#N/A</v>
      </c>
      <c r="E24" s="16" t="e">
        <f>VLOOKUP(A24,Rajtlista!A$2:D$62,4)</f>
        <v>#N/A</v>
      </c>
      <c r="F24" s="35">
        <f ca="1">B24-start!C$1</f>
        <v>-44072.721305439816</v>
      </c>
    </row>
    <row r="25" spans="1:6" ht="14.25" customHeight="1" x14ac:dyDescent="0.3">
      <c r="A25" s="3"/>
      <c r="B25" s="32" t="b">
        <f t="shared" ref="B25:B64" ca="1" si="2">IF(ISBLANK(A25),FALSE,IF(B25=FALSE,NOW(),B25))</f>
        <v>0</v>
      </c>
      <c r="C25" s="32" t="e">
        <f ca="1">B25-VLOOKUP(A25,depo2!F$4:G$64,2,FALSE)</f>
        <v>#N/A</v>
      </c>
      <c r="D25" s="33" t="e">
        <f t="shared" ca="1" si="1"/>
        <v>#N/A</v>
      </c>
      <c r="E25" s="16" t="e">
        <f>VLOOKUP(A25,Rajtlista!A$2:D$62,4)</f>
        <v>#N/A</v>
      </c>
      <c r="F25" s="35">
        <f ca="1">B25-start!C$1</f>
        <v>-44072.721305439816</v>
      </c>
    </row>
    <row r="26" spans="1:6" ht="14.25" customHeight="1" x14ac:dyDescent="0.3">
      <c r="A26" s="3"/>
      <c r="B26" s="32" t="b">
        <f t="shared" ca="1" si="2"/>
        <v>0</v>
      </c>
      <c r="C26" s="32" t="e">
        <f ca="1">B26-VLOOKUP(A26,depo2!F$4:G$64,2,FALSE)</f>
        <v>#N/A</v>
      </c>
      <c r="D26" s="33" t="e">
        <f t="shared" ca="1" si="1"/>
        <v>#N/A</v>
      </c>
      <c r="E26" s="16" t="e">
        <f>VLOOKUP(A26,Rajtlista!A$2:D$62,4)</f>
        <v>#N/A</v>
      </c>
      <c r="F26" s="35">
        <f ca="1">B26-start!C$1</f>
        <v>-44072.721305439816</v>
      </c>
    </row>
    <row r="27" spans="1:6" ht="14.25" customHeight="1" x14ac:dyDescent="0.3">
      <c r="A27" s="3"/>
      <c r="B27" s="32" t="b">
        <f t="shared" ca="1" si="2"/>
        <v>0</v>
      </c>
      <c r="C27" s="32" t="e">
        <f ca="1">B27-VLOOKUP(A27,depo2!F$4:G$64,2,FALSE)</f>
        <v>#N/A</v>
      </c>
      <c r="D27" s="33" t="e">
        <f t="shared" ca="1" si="1"/>
        <v>#N/A</v>
      </c>
      <c r="E27" s="16" t="e">
        <f>VLOOKUP(A27,Rajtlista!A$2:D$62,4)</f>
        <v>#N/A</v>
      </c>
      <c r="F27" s="35">
        <f ca="1">B27-start!C$1</f>
        <v>-44072.721305439816</v>
      </c>
    </row>
    <row r="28" spans="1:6" ht="14.25" customHeight="1" x14ac:dyDescent="0.3">
      <c r="A28" s="3"/>
      <c r="B28" s="32" t="b">
        <f t="shared" ca="1" si="2"/>
        <v>0</v>
      </c>
      <c r="C28" s="32" t="e">
        <f ca="1">B28-VLOOKUP(A28,depo2!F$4:G$64,2,FALSE)</f>
        <v>#N/A</v>
      </c>
      <c r="D28" s="33" t="e">
        <f t="shared" ca="1" si="1"/>
        <v>#N/A</v>
      </c>
      <c r="E28" s="16" t="e">
        <f>VLOOKUP(A28,Rajtlista!A$2:D$62,4)</f>
        <v>#N/A</v>
      </c>
      <c r="F28" s="35">
        <f ca="1">B28-start!C$1</f>
        <v>-44072.721305439816</v>
      </c>
    </row>
    <row r="29" spans="1:6" ht="14.25" customHeight="1" x14ac:dyDescent="0.3">
      <c r="A29" s="3"/>
      <c r="B29" s="32" t="b">
        <f t="shared" ca="1" si="2"/>
        <v>0</v>
      </c>
      <c r="C29" s="32" t="e">
        <f ca="1">B29-VLOOKUP(A29,depo2!F$4:G$64,2,FALSE)</f>
        <v>#N/A</v>
      </c>
      <c r="D29" s="33" t="e">
        <f t="shared" ca="1" si="1"/>
        <v>#N/A</v>
      </c>
      <c r="E29" s="16" t="e">
        <f>VLOOKUP(A29,Rajtlista!A$2:D$62,4)</f>
        <v>#N/A</v>
      </c>
      <c r="F29" s="35">
        <f ca="1">B29-start!C$1</f>
        <v>-44072.721305439816</v>
      </c>
    </row>
    <row r="30" spans="1:6" ht="14.25" customHeight="1" x14ac:dyDescent="0.3">
      <c r="A30" s="3"/>
      <c r="B30" s="32" t="b">
        <f t="shared" ca="1" si="2"/>
        <v>0</v>
      </c>
      <c r="C30" s="32" t="e">
        <f ca="1">B30-VLOOKUP(A30,depo2!F$4:G$64,2,FALSE)</f>
        <v>#N/A</v>
      </c>
      <c r="D30" s="33" t="e">
        <f t="shared" ca="1" si="1"/>
        <v>#N/A</v>
      </c>
      <c r="E30" s="16" t="e">
        <f>VLOOKUP(A30,Rajtlista!A$2:D$62,4)</f>
        <v>#N/A</v>
      </c>
      <c r="F30" s="35">
        <f ca="1">B30-start!C$1</f>
        <v>-44072.721305439816</v>
      </c>
    </row>
    <row r="31" spans="1:6" ht="14.25" customHeight="1" x14ac:dyDescent="0.3">
      <c r="A31" s="3"/>
      <c r="B31" s="32" t="b">
        <f t="shared" ca="1" si="2"/>
        <v>0</v>
      </c>
      <c r="C31" s="32" t="e">
        <f ca="1">B31-VLOOKUP(A31,depo2!F$4:G$64,2,FALSE)</f>
        <v>#N/A</v>
      </c>
      <c r="D31" s="33" t="e">
        <f t="shared" ca="1" si="1"/>
        <v>#N/A</v>
      </c>
      <c r="E31" s="16" t="e">
        <f>VLOOKUP(A31,Rajtlista!A$2:D$62,4)</f>
        <v>#N/A</v>
      </c>
      <c r="F31" s="35">
        <f ca="1">B31-start!C$1</f>
        <v>-44072.721305439816</v>
      </c>
    </row>
    <row r="32" spans="1:6" ht="14.25" customHeight="1" x14ac:dyDescent="0.3">
      <c r="A32" s="3"/>
      <c r="B32" s="32" t="b">
        <f t="shared" ca="1" si="2"/>
        <v>0</v>
      </c>
      <c r="C32" s="32" t="e">
        <f ca="1">B32-VLOOKUP(A32,depo2!F$4:G$64,2,FALSE)</f>
        <v>#N/A</v>
      </c>
      <c r="D32" s="33" t="e">
        <f t="shared" ca="1" si="1"/>
        <v>#N/A</v>
      </c>
      <c r="E32" s="16" t="e">
        <f>VLOOKUP(A32,Rajtlista!A$2:D$62,4)</f>
        <v>#N/A</v>
      </c>
      <c r="F32" s="35">
        <f ca="1">B32-start!C$1</f>
        <v>-44072.721305439816</v>
      </c>
    </row>
    <row r="33" spans="1:6" ht="14.25" customHeight="1" x14ac:dyDescent="0.3">
      <c r="A33" s="3"/>
      <c r="B33" s="32" t="b">
        <f t="shared" ca="1" si="2"/>
        <v>0</v>
      </c>
      <c r="C33" s="32" t="e">
        <f ca="1">B33-VLOOKUP(A33,depo2!F$4:G$64,2,FALSE)</f>
        <v>#N/A</v>
      </c>
      <c r="D33" s="33" t="e">
        <f t="shared" ca="1" si="1"/>
        <v>#N/A</v>
      </c>
      <c r="E33" s="16" t="e">
        <f>VLOOKUP(A33,Rajtlista!A$2:D$62,4)</f>
        <v>#N/A</v>
      </c>
      <c r="F33" s="35">
        <f ca="1">B33-start!C$1</f>
        <v>-44072.721305439816</v>
      </c>
    </row>
    <row r="34" spans="1:6" ht="14.25" customHeight="1" x14ac:dyDescent="0.3">
      <c r="A34" s="3"/>
      <c r="B34" s="32" t="b">
        <f t="shared" ca="1" si="2"/>
        <v>0</v>
      </c>
      <c r="C34" s="32" t="e">
        <f ca="1">B34-VLOOKUP(A34,depo2!F$4:G$64,2,FALSE)</f>
        <v>#N/A</v>
      </c>
      <c r="D34" s="33" t="e">
        <f t="shared" ca="1" si="1"/>
        <v>#N/A</v>
      </c>
      <c r="E34" s="16" t="e">
        <f>VLOOKUP(A34,Rajtlista!A$2:D$62,4)</f>
        <v>#N/A</v>
      </c>
      <c r="F34" s="35">
        <f ca="1">B34-start!C$1</f>
        <v>-44072.721305439816</v>
      </c>
    </row>
    <row r="35" spans="1:6" ht="14.25" customHeight="1" x14ac:dyDescent="0.3">
      <c r="A35" s="3"/>
      <c r="B35" s="32" t="b">
        <f t="shared" ca="1" si="2"/>
        <v>0</v>
      </c>
      <c r="C35" s="32" t="e">
        <f ca="1">B35-VLOOKUP(A35,depo2!F$4:G$64,2,FALSE)</f>
        <v>#N/A</v>
      </c>
      <c r="D35" s="33" t="e">
        <f t="shared" ca="1" si="1"/>
        <v>#N/A</v>
      </c>
      <c r="E35" s="16" t="e">
        <f>VLOOKUP(A35,Rajtlista!A$2:D$62,4)</f>
        <v>#N/A</v>
      </c>
      <c r="F35" s="35">
        <f ca="1">B35-start!C$1</f>
        <v>-44072.721305439816</v>
      </c>
    </row>
    <row r="36" spans="1:6" ht="14.25" customHeight="1" x14ac:dyDescent="0.3">
      <c r="A36" s="3"/>
      <c r="B36" s="32" t="b">
        <f t="shared" ca="1" si="2"/>
        <v>0</v>
      </c>
      <c r="C36" s="32" t="e">
        <f ca="1">B36-VLOOKUP(A36,depo2!F$4:G$64,2,FALSE)</f>
        <v>#N/A</v>
      </c>
      <c r="D36" s="33" t="e">
        <f t="shared" ca="1" si="1"/>
        <v>#N/A</v>
      </c>
      <c r="E36" s="16" t="e">
        <f>VLOOKUP(A36,Rajtlista!A$2:D$62,4)</f>
        <v>#N/A</v>
      </c>
      <c r="F36" s="35">
        <f ca="1">B36-start!C$1</f>
        <v>-44072.721305439816</v>
      </c>
    </row>
    <row r="37" spans="1:6" ht="14.25" customHeight="1" x14ac:dyDescent="0.3">
      <c r="A37" s="3"/>
      <c r="B37" s="32" t="b">
        <f t="shared" ca="1" si="2"/>
        <v>0</v>
      </c>
      <c r="C37" s="32" t="e">
        <f ca="1">B37-VLOOKUP(A37,depo2!F$4:G$64,2,FALSE)</f>
        <v>#N/A</v>
      </c>
      <c r="D37" s="33" t="e">
        <f t="shared" ca="1" si="1"/>
        <v>#N/A</v>
      </c>
      <c r="E37" s="16" t="e">
        <f>VLOOKUP(A37,Rajtlista!A$2:D$62,4)</f>
        <v>#N/A</v>
      </c>
      <c r="F37" s="35">
        <f ca="1">B37-start!C$1</f>
        <v>-44072.721305439816</v>
      </c>
    </row>
    <row r="38" spans="1:6" ht="14.25" customHeight="1" x14ac:dyDescent="0.3">
      <c r="A38" s="3"/>
      <c r="B38" s="32" t="b">
        <f t="shared" ca="1" si="2"/>
        <v>0</v>
      </c>
      <c r="C38" s="32" t="e">
        <f ca="1">B38-VLOOKUP(A38,depo2!F$4:G$64,2,FALSE)</f>
        <v>#N/A</v>
      </c>
      <c r="D38" s="33" t="e">
        <f t="shared" ca="1" si="1"/>
        <v>#N/A</v>
      </c>
      <c r="E38" s="16" t="e">
        <f>VLOOKUP(A38,Rajtlista!A$2:D$62,4)</f>
        <v>#N/A</v>
      </c>
      <c r="F38" s="35">
        <f ca="1">B38-start!C$1</f>
        <v>-44072.721305439816</v>
      </c>
    </row>
    <row r="39" spans="1:6" ht="14.25" customHeight="1" x14ac:dyDescent="0.3">
      <c r="A39" s="3"/>
      <c r="B39" s="32" t="b">
        <f t="shared" ca="1" si="2"/>
        <v>0</v>
      </c>
      <c r="C39" s="32" t="e">
        <f ca="1">B39-VLOOKUP(A39,depo2!F$4:G$64,2,FALSE)</f>
        <v>#N/A</v>
      </c>
      <c r="D39" s="33" t="e">
        <f t="shared" ca="1" si="1"/>
        <v>#N/A</v>
      </c>
      <c r="E39" s="16" t="e">
        <f>VLOOKUP(A39,Rajtlista!A$2:D$62,4)</f>
        <v>#N/A</v>
      </c>
      <c r="F39" s="35">
        <f ca="1">B39-start!C$1</f>
        <v>-44072.721305439816</v>
      </c>
    </row>
    <row r="40" spans="1:6" ht="14.25" customHeight="1" x14ac:dyDescent="0.3">
      <c r="A40" s="3"/>
      <c r="B40" s="32" t="b">
        <f t="shared" ca="1" si="2"/>
        <v>0</v>
      </c>
      <c r="C40" s="32" t="e">
        <f ca="1">B40-VLOOKUP(A40,depo2!F$4:G$64,2,FALSE)</f>
        <v>#N/A</v>
      </c>
      <c r="D40" s="33" t="e">
        <f t="shared" ca="1" si="1"/>
        <v>#N/A</v>
      </c>
      <c r="E40" s="16" t="e">
        <f>VLOOKUP(A40,Rajtlista!A$2:D$62,4)</f>
        <v>#N/A</v>
      </c>
      <c r="F40" s="35">
        <f ca="1">B40-start!C$1</f>
        <v>-44072.721305439816</v>
      </c>
    </row>
    <row r="41" spans="1:6" ht="14.25" customHeight="1" x14ac:dyDescent="0.3">
      <c r="A41" s="3"/>
      <c r="B41" s="32" t="b">
        <f t="shared" ca="1" si="2"/>
        <v>0</v>
      </c>
      <c r="C41" s="32" t="e">
        <f ca="1">B41-VLOOKUP(A41,depo2!F$4:G$64,2,FALSE)</f>
        <v>#N/A</v>
      </c>
      <c r="D41" s="33" t="e">
        <f t="shared" ca="1" si="1"/>
        <v>#N/A</v>
      </c>
      <c r="E41" s="16" t="e">
        <f>VLOOKUP(A41,Rajtlista!A$2:D$62,4)</f>
        <v>#N/A</v>
      </c>
      <c r="F41" s="35">
        <f ca="1">B41-start!C$1</f>
        <v>-44072.721305439816</v>
      </c>
    </row>
    <row r="42" spans="1:6" ht="14.25" customHeight="1" x14ac:dyDescent="0.3">
      <c r="A42" s="3"/>
      <c r="B42" s="32" t="b">
        <f t="shared" ca="1" si="2"/>
        <v>0</v>
      </c>
      <c r="C42" s="32" t="e">
        <f ca="1">B42-VLOOKUP(A42,depo2!F$4:G$64,2,FALSE)</f>
        <v>#N/A</v>
      </c>
      <c r="D42" s="33" t="e">
        <f t="shared" ca="1" si="1"/>
        <v>#N/A</v>
      </c>
      <c r="E42" s="16" t="e">
        <f>VLOOKUP(A42,Rajtlista!A$2:D$62,4)</f>
        <v>#N/A</v>
      </c>
      <c r="F42" s="35">
        <f ca="1">B42-start!C$1</f>
        <v>-44072.721305439816</v>
      </c>
    </row>
    <row r="43" spans="1:6" ht="14.25" customHeight="1" x14ac:dyDescent="0.3">
      <c r="A43" s="3"/>
      <c r="B43" s="32" t="b">
        <f t="shared" ca="1" si="2"/>
        <v>0</v>
      </c>
      <c r="C43" s="32" t="e">
        <f ca="1">B43-VLOOKUP(A43,depo2!F$4:G$64,2,FALSE)</f>
        <v>#N/A</v>
      </c>
      <c r="D43" s="33" t="e">
        <f t="shared" ca="1" si="1"/>
        <v>#N/A</v>
      </c>
      <c r="E43" s="16" t="e">
        <f>VLOOKUP(A43,Rajtlista!A$2:D$62,4)</f>
        <v>#N/A</v>
      </c>
      <c r="F43" s="35">
        <f ca="1">B43-start!C$1</f>
        <v>-44072.721305439816</v>
      </c>
    </row>
    <row r="44" spans="1:6" ht="14.25" customHeight="1" x14ac:dyDescent="0.3">
      <c r="A44" s="3"/>
      <c r="B44" s="32" t="b">
        <f t="shared" ca="1" si="2"/>
        <v>0</v>
      </c>
      <c r="C44" s="32" t="e">
        <f ca="1">B44-VLOOKUP(A44,depo2!F$4:G$64,2,FALSE)</f>
        <v>#N/A</v>
      </c>
      <c r="D44" s="33" t="e">
        <f t="shared" ca="1" si="1"/>
        <v>#N/A</v>
      </c>
      <c r="E44" s="16" t="e">
        <f>VLOOKUP(A44,Rajtlista!A$2:D$62,4)</f>
        <v>#N/A</v>
      </c>
      <c r="F44" s="35">
        <f ca="1">B44-start!C$1</f>
        <v>-44072.721305439816</v>
      </c>
    </row>
    <row r="45" spans="1:6" ht="14.25" customHeight="1" x14ac:dyDescent="0.3">
      <c r="A45" s="3"/>
      <c r="B45" s="32" t="b">
        <f t="shared" ca="1" si="2"/>
        <v>0</v>
      </c>
      <c r="C45" s="32" t="e">
        <f ca="1">B45-VLOOKUP(A45,depo2!F$4:G$64,2,FALSE)</f>
        <v>#N/A</v>
      </c>
      <c r="D45" s="33" t="e">
        <f t="shared" ca="1" si="1"/>
        <v>#N/A</v>
      </c>
      <c r="E45" s="16" t="e">
        <f>VLOOKUP(A45,Rajtlista!A$2:D$62,4)</f>
        <v>#N/A</v>
      </c>
      <c r="F45" s="35">
        <f ca="1">B45-start!C$1</f>
        <v>-44072.721305439816</v>
      </c>
    </row>
    <row r="46" spans="1:6" ht="14.25" customHeight="1" x14ac:dyDescent="0.3">
      <c r="A46" s="3"/>
      <c r="B46" s="32" t="b">
        <f t="shared" ca="1" si="2"/>
        <v>0</v>
      </c>
      <c r="C46" s="32" t="e">
        <f ca="1">B46-VLOOKUP(A46,depo2!F$4:G$64,2,FALSE)</f>
        <v>#N/A</v>
      </c>
      <c r="D46" s="33" t="e">
        <f t="shared" ca="1" si="1"/>
        <v>#N/A</v>
      </c>
      <c r="E46" s="16" t="e">
        <f>VLOOKUP(A46,Rajtlista!A$2:D$62,4)</f>
        <v>#N/A</v>
      </c>
      <c r="F46" s="35">
        <f ca="1">B46-start!C$1</f>
        <v>-44072.721305439816</v>
      </c>
    </row>
    <row r="47" spans="1:6" ht="14.25" customHeight="1" x14ac:dyDescent="0.3">
      <c r="A47" s="3"/>
      <c r="B47" s="32" t="b">
        <f t="shared" ca="1" si="2"/>
        <v>0</v>
      </c>
      <c r="C47" s="32" t="e">
        <f ca="1">B47-VLOOKUP(A47,depo2!F$4:G$64,2,FALSE)</f>
        <v>#N/A</v>
      </c>
      <c r="D47" s="33" t="e">
        <f t="shared" ca="1" si="1"/>
        <v>#N/A</v>
      </c>
      <c r="E47" s="16" t="e">
        <f>VLOOKUP(A47,Rajtlista!A$2:D$62,4)</f>
        <v>#N/A</v>
      </c>
      <c r="F47" s="35">
        <f ca="1">B47-start!C$1</f>
        <v>-44072.721305439816</v>
      </c>
    </row>
    <row r="48" spans="1:6" ht="14.25" customHeight="1" x14ac:dyDescent="0.3">
      <c r="A48" s="3"/>
      <c r="B48" s="32" t="b">
        <f t="shared" ca="1" si="2"/>
        <v>0</v>
      </c>
      <c r="C48" s="32" t="e">
        <f ca="1">B48-VLOOKUP(A48,depo2!F$4:G$64,2,FALSE)</f>
        <v>#N/A</v>
      </c>
      <c r="D48" s="33" t="e">
        <f t="shared" ca="1" si="1"/>
        <v>#N/A</v>
      </c>
      <c r="E48" s="16" t="e">
        <f>VLOOKUP(A48,Rajtlista!A$2:D$62,4)</f>
        <v>#N/A</v>
      </c>
      <c r="F48" s="35">
        <f ca="1">B48-start!C$1</f>
        <v>-44072.721305439816</v>
      </c>
    </row>
    <row r="49" spans="1:6" ht="14.25" customHeight="1" x14ac:dyDescent="0.3">
      <c r="A49" s="3"/>
      <c r="B49" s="32" t="b">
        <f t="shared" ca="1" si="2"/>
        <v>0</v>
      </c>
      <c r="C49" s="32" t="e">
        <f ca="1">B49-VLOOKUP(A49,depo2!F$4:G$64,2,FALSE)</f>
        <v>#N/A</v>
      </c>
      <c r="D49" s="33" t="e">
        <f t="shared" ca="1" si="1"/>
        <v>#N/A</v>
      </c>
      <c r="E49" s="16" t="e">
        <f>VLOOKUP(A49,Rajtlista!A$2:D$62,4)</f>
        <v>#N/A</v>
      </c>
      <c r="F49" s="35">
        <f ca="1">B49-start!C$1</f>
        <v>-44072.721305439816</v>
      </c>
    </row>
    <row r="50" spans="1:6" ht="14.25" customHeight="1" x14ac:dyDescent="0.3">
      <c r="A50" s="3"/>
      <c r="B50" s="32" t="b">
        <f t="shared" ca="1" si="2"/>
        <v>0</v>
      </c>
      <c r="C50" s="32" t="e">
        <f ca="1">B50-VLOOKUP(A50,depo2!F$4:G$64,2,FALSE)</f>
        <v>#N/A</v>
      </c>
      <c r="D50" s="33" t="e">
        <f t="shared" ca="1" si="1"/>
        <v>#N/A</v>
      </c>
      <c r="E50" s="16" t="e">
        <f>VLOOKUP(A50,Rajtlista!A$2:D$62,4)</f>
        <v>#N/A</v>
      </c>
      <c r="F50" s="35">
        <f ca="1">B50-start!C$1</f>
        <v>-44072.721305439816</v>
      </c>
    </row>
    <row r="51" spans="1:6" ht="14.25" customHeight="1" x14ac:dyDescent="0.3">
      <c r="A51" s="3"/>
      <c r="B51" s="32" t="b">
        <f t="shared" ca="1" si="2"/>
        <v>0</v>
      </c>
      <c r="C51" s="32" t="e">
        <f ca="1">B51-VLOOKUP(A51,depo2!F$4:G$64,2,FALSE)</f>
        <v>#N/A</v>
      </c>
      <c r="D51" s="33" t="e">
        <f t="shared" ca="1" si="1"/>
        <v>#N/A</v>
      </c>
      <c r="E51" s="16" t="e">
        <f>VLOOKUP(A51,Rajtlista!A$2:D$62,4)</f>
        <v>#N/A</v>
      </c>
      <c r="F51" s="35">
        <f ca="1">B51-start!C$1</f>
        <v>-44072.721305439816</v>
      </c>
    </row>
    <row r="52" spans="1:6" ht="14.25" customHeight="1" x14ac:dyDescent="0.3">
      <c r="A52" s="3"/>
      <c r="B52" s="32" t="b">
        <f t="shared" ca="1" si="2"/>
        <v>0</v>
      </c>
      <c r="C52" s="32" t="e">
        <f ca="1">B52-VLOOKUP(A52,depo2!F$4:G$64,2,FALSE)</f>
        <v>#N/A</v>
      </c>
      <c r="D52" s="33" t="e">
        <f t="shared" ca="1" si="1"/>
        <v>#N/A</v>
      </c>
      <c r="E52" s="16" t="e">
        <f>VLOOKUP(A52,Rajtlista!A$2:D$62,4)</f>
        <v>#N/A</v>
      </c>
      <c r="F52" s="35">
        <f ca="1">B52-start!C$1</f>
        <v>-44072.721305439816</v>
      </c>
    </row>
    <row r="53" spans="1:6" ht="14.25" customHeight="1" x14ac:dyDescent="0.3">
      <c r="A53" s="3"/>
      <c r="B53" s="32" t="b">
        <f t="shared" ca="1" si="2"/>
        <v>0</v>
      </c>
      <c r="C53" s="32" t="e">
        <f ca="1">B53-VLOOKUP(A53,depo2!F$4:G$64,2,FALSE)</f>
        <v>#N/A</v>
      </c>
      <c r="D53" s="33" t="e">
        <f t="shared" ca="1" si="1"/>
        <v>#N/A</v>
      </c>
      <c r="E53" s="16" t="e">
        <f>VLOOKUP(A53,Rajtlista!A$2:D$62,4)</f>
        <v>#N/A</v>
      </c>
      <c r="F53" s="35">
        <f ca="1">B53-start!C$1</f>
        <v>-44072.721305439816</v>
      </c>
    </row>
    <row r="54" spans="1:6" ht="14.25" customHeight="1" x14ac:dyDescent="0.3">
      <c r="A54" s="3"/>
      <c r="B54" s="32" t="b">
        <f t="shared" ca="1" si="2"/>
        <v>0</v>
      </c>
      <c r="C54" s="32" t="e">
        <f ca="1">B54-VLOOKUP(A54,depo2!F$4:G$64,2,FALSE)</f>
        <v>#N/A</v>
      </c>
      <c r="D54" s="33" t="e">
        <f t="shared" ca="1" si="1"/>
        <v>#N/A</v>
      </c>
      <c r="E54" s="16" t="e">
        <f>VLOOKUP(A54,Rajtlista!A$2:D$62,4)</f>
        <v>#N/A</v>
      </c>
      <c r="F54" s="35">
        <f ca="1">B54-start!C$1</f>
        <v>-44072.721305439816</v>
      </c>
    </row>
    <row r="55" spans="1:6" ht="14.25" customHeight="1" x14ac:dyDescent="0.3">
      <c r="A55" s="3"/>
      <c r="B55" s="32" t="b">
        <f t="shared" ca="1" si="2"/>
        <v>0</v>
      </c>
      <c r="C55" s="32" t="e">
        <f ca="1">B55-VLOOKUP(A55,depo2!F$4:G$64,2,FALSE)</f>
        <v>#N/A</v>
      </c>
      <c r="D55" s="33" t="e">
        <f t="shared" ca="1" si="1"/>
        <v>#N/A</v>
      </c>
      <c r="E55" s="16" t="e">
        <f>VLOOKUP(A55,Rajtlista!A$2:D$62,4)</f>
        <v>#N/A</v>
      </c>
      <c r="F55" s="35">
        <f ca="1">B55-start!C$1</f>
        <v>-44072.721305439816</v>
      </c>
    </row>
    <row r="56" spans="1:6" ht="14.25" customHeight="1" x14ac:dyDescent="0.3">
      <c r="A56" s="3"/>
      <c r="B56" s="32" t="b">
        <f t="shared" ca="1" si="2"/>
        <v>0</v>
      </c>
      <c r="C56" s="32" t="e">
        <f ca="1">B56-VLOOKUP(A56,depo2!F$4:G$64,2,FALSE)</f>
        <v>#N/A</v>
      </c>
      <c r="D56" s="33" t="e">
        <f t="shared" ca="1" si="1"/>
        <v>#N/A</v>
      </c>
      <c r="E56" s="16" t="e">
        <f>VLOOKUP(A56,Rajtlista!A$2:D$62,4)</f>
        <v>#N/A</v>
      </c>
      <c r="F56" s="35">
        <f ca="1">B56-start!C$1</f>
        <v>-44072.721305439816</v>
      </c>
    </row>
    <row r="57" spans="1:6" ht="14.25" customHeight="1" x14ac:dyDescent="0.3">
      <c r="A57" s="3"/>
      <c r="B57" s="32" t="b">
        <f t="shared" ca="1" si="2"/>
        <v>0</v>
      </c>
      <c r="C57" s="32" t="e">
        <f ca="1">B57-VLOOKUP(A57,depo2!F$4:G$64,2,FALSE)</f>
        <v>#N/A</v>
      </c>
      <c r="D57" s="33" t="e">
        <f t="shared" ca="1" si="1"/>
        <v>#N/A</v>
      </c>
      <c r="E57" s="16" t="e">
        <f>VLOOKUP(A57,Rajtlista!A$2:D$62,4)</f>
        <v>#N/A</v>
      </c>
      <c r="F57" s="35">
        <f ca="1">B57-start!C$1</f>
        <v>-44072.721305439816</v>
      </c>
    </row>
    <row r="58" spans="1:6" ht="14.25" customHeight="1" x14ac:dyDescent="0.3">
      <c r="A58" s="3"/>
      <c r="B58" s="32" t="b">
        <f t="shared" ca="1" si="2"/>
        <v>0</v>
      </c>
      <c r="C58" s="32" t="e">
        <f ca="1">B58-VLOOKUP(A58,depo2!F$4:G$64,2,FALSE)</f>
        <v>#N/A</v>
      </c>
      <c r="D58" s="33" t="e">
        <f t="shared" ca="1" si="1"/>
        <v>#N/A</v>
      </c>
      <c r="E58" s="16" t="e">
        <f>VLOOKUP(A58,Rajtlista!A$2:D$62,4)</f>
        <v>#N/A</v>
      </c>
      <c r="F58" s="35">
        <f ca="1">B58-start!C$1</f>
        <v>-44072.721305439816</v>
      </c>
    </row>
    <row r="59" spans="1:6" ht="14.25" customHeight="1" x14ac:dyDescent="0.3">
      <c r="A59" s="3"/>
      <c r="B59" s="32" t="b">
        <f t="shared" ca="1" si="2"/>
        <v>0</v>
      </c>
      <c r="C59" s="32" t="e">
        <f ca="1">B59-VLOOKUP(A59,depo2!F$4:G$64,2,FALSE)</f>
        <v>#N/A</v>
      </c>
      <c r="D59" s="33" t="e">
        <f t="shared" ca="1" si="1"/>
        <v>#N/A</v>
      </c>
      <c r="E59" s="16" t="e">
        <f>VLOOKUP(A59,Rajtlista!A$2:D$62,4)</f>
        <v>#N/A</v>
      </c>
      <c r="F59" s="35">
        <f ca="1">B59-start!C$1</f>
        <v>-44072.721305439816</v>
      </c>
    </row>
    <row r="60" spans="1:6" ht="14.25" customHeight="1" x14ac:dyDescent="0.3">
      <c r="A60" s="3"/>
      <c r="B60" s="32" t="b">
        <f t="shared" ca="1" si="2"/>
        <v>0</v>
      </c>
      <c r="C60" s="32" t="e">
        <f ca="1">B60-VLOOKUP(A60,depo2!F$4:G$64,2,FALSE)</f>
        <v>#N/A</v>
      </c>
      <c r="D60" s="33" t="e">
        <f t="shared" ca="1" si="1"/>
        <v>#N/A</v>
      </c>
      <c r="E60" s="16" t="e">
        <f>VLOOKUP(A60,Rajtlista!A$2:D$62,4)</f>
        <v>#N/A</v>
      </c>
      <c r="F60" s="35">
        <f ca="1">B60-start!C$1</f>
        <v>-44072.721305439816</v>
      </c>
    </row>
    <row r="61" spans="1:6" ht="14.25" customHeight="1" x14ac:dyDescent="0.3">
      <c r="A61" s="3"/>
      <c r="B61" s="32" t="b">
        <f t="shared" ca="1" si="2"/>
        <v>0</v>
      </c>
      <c r="C61" s="32" t="e">
        <f ca="1">B61-VLOOKUP(A61,depo2!F$4:G$64,2,FALSE)</f>
        <v>#N/A</v>
      </c>
      <c r="D61" s="33" t="e">
        <f t="shared" ca="1" si="1"/>
        <v>#N/A</v>
      </c>
      <c r="E61" s="16" t="e">
        <f>VLOOKUP(A61,Rajtlista!A$2:D$62,4)</f>
        <v>#N/A</v>
      </c>
      <c r="F61" s="35">
        <f ca="1">B61-start!C$1</f>
        <v>-44072.721305439816</v>
      </c>
    </row>
    <row r="62" spans="1:6" ht="14.25" customHeight="1" x14ac:dyDescent="0.3">
      <c r="A62" s="3"/>
      <c r="B62" s="32" t="b">
        <f t="shared" ca="1" si="2"/>
        <v>0</v>
      </c>
      <c r="C62" s="32" t="e">
        <f ca="1">B62-VLOOKUP(A62,depo2!F$4:G$64,2,FALSE)</f>
        <v>#N/A</v>
      </c>
      <c r="D62" s="33" t="e">
        <f t="shared" ca="1" si="1"/>
        <v>#N/A</v>
      </c>
      <c r="E62" s="16" t="e">
        <f>VLOOKUP(A62,Rajtlista!A$2:D$62,4)</f>
        <v>#N/A</v>
      </c>
      <c r="F62" s="35">
        <f ca="1">B62-start!C$1</f>
        <v>-44072.721305439816</v>
      </c>
    </row>
    <row r="63" spans="1:6" ht="14.25" customHeight="1" x14ac:dyDescent="0.3">
      <c r="A63" s="3"/>
      <c r="B63" s="32" t="b">
        <f t="shared" ca="1" si="2"/>
        <v>0</v>
      </c>
      <c r="C63" s="32" t="e">
        <f ca="1">B63-VLOOKUP(A63,depo2!F$4:G$64,2,FALSE)</f>
        <v>#N/A</v>
      </c>
      <c r="D63" s="33" t="e">
        <f t="shared" ca="1" si="1"/>
        <v>#N/A</v>
      </c>
      <c r="E63" s="16" t="e">
        <f>VLOOKUP(A63,Rajtlista!A$2:D$62,4)</f>
        <v>#N/A</v>
      </c>
      <c r="F63" s="35">
        <f ca="1">B63-start!C$1</f>
        <v>-44072.721305439816</v>
      </c>
    </row>
    <row r="64" spans="1:6" ht="14.25" customHeight="1" x14ac:dyDescent="0.3">
      <c r="A64" s="3"/>
      <c r="B64" s="32" t="b">
        <f t="shared" ca="1" si="2"/>
        <v>0</v>
      </c>
      <c r="C64" s="32" t="e">
        <f ca="1">B64-VLOOKUP(A64,depo2!F$4:G$64,2,FALSE)</f>
        <v>#N/A</v>
      </c>
      <c r="D64" s="33" t="e">
        <f t="shared" ca="1" si="1"/>
        <v>#N/A</v>
      </c>
      <c r="E64" s="16" t="e">
        <f>VLOOKUP(A64,Rajtlista!A$2:D$62,4)</f>
        <v>#N/A</v>
      </c>
      <c r="F64" s="35">
        <f ca="1">B64-start!C$1</f>
        <v>-44072.721305439816</v>
      </c>
    </row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pageMargins left="0.7" right="0.7" top="0.75" bottom="0.75" header="0" footer="0"/>
  <pageSetup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1"/>
  <sheetViews>
    <sheetView tabSelected="1" workbookViewId="0">
      <selection activeCell="L3" sqref="L3"/>
    </sheetView>
  </sheetViews>
  <sheetFormatPr defaultColWidth="9.109375" defaultRowHeight="14.4" x14ac:dyDescent="0.3"/>
  <cols>
    <col min="1" max="1" width="13.44140625" style="2" bestFit="1" customWidth="1"/>
    <col min="2" max="2" width="19.109375" style="2" bestFit="1" customWidth="1"/>
    <col min="3" max="3" width="14" style="2" bestFit="1" customWidth="1"/>
    <col min="4" max="4" width="8.5546875" style="2" bestFit="1" customWidth="1"/>
    <col min="5" max="5" width="10.5546875" style="2" bestFit="1" customWidth="1"/>
    <col min="6" max="6" width="20.44140625" style="2" bestFit="1" customWidth="1"/>
    <col min="7" max="7" width="11.33203125" style="2" bestFit="1" customWidth="1"/>
    <col min="8" max="8" width="11.109375" style="2" bestFit="1" customWidth="1"/>
    <col min="9" max="9" width="21" style="2" bestFit="1" customWidth="1"/>
    <col min="10" max="10" width="11.33203125" style="2" bestFit="1" customWidth="1"/>
    <col min="11" max="11" width="10.33203125" style="2" bestFit="1" customWidth="1"/>
    <col min="12" max="12" width="20.109375" style="2" bestFit="1" customWidth="1"/>
    <col min="13" max="13" width="18.33203125" style="2" bestFit="1" customWidth="1"/>
    <col min="14" max="16384" width="9.109375" style="2"/>
  </cols>
  <sheetData>
    <row r="1" spans="1:13" x14ac:dyDescent="0.3">
      <c r="A1" s="36" t="s">
        <v>3</v>
      </c>
      <c r="B1" s="36" t="s">
        <v>15</v>
      </c>
      <c r="C1" s="36" t="s">
        <v>23</v>
      </c>
      <c r="D1" s="36" t="s">
        <v>24</v>
      </c>
      <c r="E1" s="36" t="s">
        <v>16</v>
      </c>
      <c r="F1" s="36" t="s">
        <v>6</v>
      </c>
      <c r="G1" s="36" t="s">
        <v>17</v>
      </c>
      <c r="H1" s="36" t="s">
        <v>18</v>
      </c>
      <c r="I1" s="36" t="s">
        <v>19</v>
      </c>
      <c r="J1" s="36" t="s">
        <v>20</v>
      </c>
      <c r="K1" s="36" t="s">
        <v>21</v>
      </c>
      <c r="L1" s="36" t="s">
        <v>22</v>
      </c>
      <c r="M1" s="36" t="s">
        <v>13</v>
      </c>
    </row>
    <row r="2" spans="1:13" x14ac:dyDescent="0.3">
      <c r="A2" s="37">
        <f>Rajtlista!A5</f>
        <v>4</v>
      </c>
      <c r="B2" s="37" t="str">
        <f>Rajtlista!B5</f>
        <v>Feri</v>
      </c>
      <c r="C2" s="37" t="str">
        <f>Rajtlista!C5</f>
        <v>férfi</v>
      </c>
      <c r="D2" s="37" t="s">
        <v>48</v>
      </c>
      <c r="E2" s="38">
        <f ca="1">VLOOKUP(A2,depo1!$A$4:$D$64,3,FALSE)</f>
        <v>2.3224537035275716E-2</v>
      </c>
      <c r="F2" s="38">
        <f ca="1">VLOOKUP(A2,depo1!$A$4:$D$64,4,FALSE)</f>
        <v>2.3224537035275716E-3</v>
      </c>
      <c r="G2" s="38">
        <f ca="1">VLOOKUP(A2,depo1!F$4:H$64,3,FALSE)</f>
        <v>1.1031250032829121E-3</v>
      </c>
      <c r="H2" s="38">
        <f ca="1">VLOOKUP(A2,depo2!$A$4:$D$64,3,FALSE)</f>
        <v>4.1739930551557336E-2</v>
      </c>
      <c r="I2" s="39">
        <f ca="1">VLOOKUP(A2,depo2!$A$4:$D$64,4,FALSE)</f>
        <v>21.961384567576033</v>
      </c>
      <c r="J2" s="38">
        <f ca="1">VLOOKUP(A2,depo2!F$4:H$64,3,FALSE)</f>
        <v>2.0982638889108784E-3</v>
      </c>
      <c r="K2" s="38">
        <f ca="1">VLOOKUP(A2,befuto!$A$4:$D$64,3,FALSE)</f>
        <v>1.5346759260864928E-2</v>
      </c>
      <c r="L2" s="38">
        <f ca="1">VLOOKUP(A2,befuto!$A$4:$D$64,4,FALSE)</f>
        <v>5.9025997157172803E-3</v>
      </c>
      <c r="M2" s="38">
        <f ca="1">VLOOKUP(A2,befuto!A$4:F$64,6,FALSE)</f>
        <v>8.3512615739891771E-2</v>
      </c>
    </row>
    <row r="3" spans="1:13" x14ac:dyDescent="0.3">
      <c r="A3" s="37">
        <f>Rajtlista!A6</f>
        <v>5</v>
      </c>
      <c r="B3" s="37" t="str">
        <f>Rajtlista!B6</f>
        <v>Áron</v>
      </c>
      <c r="C3" s="37" t="str">
        <f>Rajtlista!C6</f>
        <v>férfi</v>
      </c>
      <c r="D3" s="37" t="str">
        <f>Rajtlista!D6</f>
        <v>sprint</v>
      </c>
      <c r="E3" s="38">
        <f ca="1">VLOOKUP(A3,depo1!$A$4:$D$64,3,FALSE)</f>
        <v>1.6931712962104939E-2</v>
      </c>
      <c r="F3" s="38">
        <f ca="1">VLOOKUP(A3,depo1!$A$4:$D$64,4,FALSE)</f>
        <v>1.6931712962104939E-3</v>
      </c>
      <c r="G3" s="38">
        <f ca="1">VLOOKUP(A3,depo1!F$4:H$64,3,FALSE)</f>
        <v>1.5491898157051764E-3</v>
      </c>
      <c r="H3" s="38">
        <f ca="1">VLOOKUP(A3,depo2!$A$4:$D$64,3,FALSE)</f>
        <v>4.7286458335292991E-2</v>
      </c>
      <c r="I3" s="39">
        <f ca="1">VLOOKUP(A3,depo2!$A$4:$D$64,4,FALSE)</f>
        <v>25.994052207315743</v>
      </c>
      <c r="J3" s="38">
        <f ca="1">VLOOKUP(A3,depo2!F$4:H$64,3,FALSE)</f>
        <v>8.8506944302935153E-4</v>
      </c>
      <c r="K3" s="38">
        <f ca="1">VLOOKUP(A3,befuto!$A$4:$D$64,3,FALSE)</f>
        <v>1.9047569439862855E-2</v>
      </c>
      <c r="L3" s="38">
        <f ca="1">VLOOKUP(A3,befuto!$A$4:$D$64,4,FALSE)</f>
        <v>3.6629941230505491E-3</v>
      </c>
      <c r="M3" s="38">
        <f ca="1">VLOOKUP(A3,befuto!A$4:F$64,6,FALSE)</f>
        <v>8.5699999995995313E-2</v>
      </c>
    </row>
    <row r="4" spans="1:13" x14ac:dyDescent="0.3">
      <c r="A4" s="37">
        <f>Rajtlista!A8</f>
        <v>7</v>
      </c>
      <c r="B4" s="37" t="str">
        <f>Rajtlista!B8</f>
        <v>Tomi</v>
      </c>
      <c r="C4" s="37" t="str">
        <f>Rajtlista!C8</f>
        <v>férfi</v>
      </c>
      <c r="D4" s="37" t="str">
        <f>Rajtlista!D8</f>
        <v>sprint</v>
      </c>
      <c r="E4" s="38">
        <f ca="1">VLOOKUP(A4,depo1!$A$4:$D$64,3,FALSE)</f>
        <v>1.8173611111706123E-2</v>
      </c>
      <c r="F4" s="38">
        <f ca="1">VLOOKUP(A4,depo1!$A$4:$D$64,4,FALSE)</f>
        <v>1.8173611111706122E-3</v>
      </c>
      <c r="G4" s="38">
        <f ca="1">VLOOKUP(A4,depo1!F$4:H$64,3,FALSE)</f>
        <v>1.1814814788522199E-3</v>
      </c>
      <c r="H4" s="38">
        <f ca="1">VLOOKUP(A4,depo2!$A$4:$D$64,3,FALSE)</f>
        <v>4.5488888892577961E-2</v>
      </c>
      <c r="I4" s="39">
        <f ca="1">VLOOKUP(A4,depo2!$A$4:$D$64,4,FALSE)</f>
        <v>27.021250608458352</v>
      </c>
      <c r="J4" s="38">
        <f ca="1">VLOOKUP(A4,depo2!F$4:H$64,3,FALSE)</f>
        <v>9.503472174401395E-4</v>
      </c>
      <c r="K4" s="38">
        <f ca="1">VLOOKUP(A4,befuto!$A$4:$D$64,3,FALSE)</f>
        <v>2.1443981480842922E-2</v>
      </c>
      <c r="L4" s="38">
        <f ca="1">VLOOKUP(A4,befuto!$A$4:$D$64,4,FALSE)</f>
        <v>4.1238425924697928E-3</v>
      </c>
      <c r="M4" s="38">
        <f ca="1">VLOOKUP(A4,befuto!A$4:F$64,6,FALSE)</f>
        <v>8.7238310181419365E-2</v>
      </c>
    </row>
    <row r="5" spans="1:13" x14ac:dyDescent="0.3">
      <c r="A5" s="37">
        <f>Rajtlista!A2</f>
        <v>1</v>
      </c>
      <c r="B5" s="37" t="str">
        <f>Rajtlista!B2</f>
        <v>Kriszti</v>
      </c>
      <c r="C5" s="37" t="str">
        <f>Rajtlista!C2</f>
        <v>nő</v>
      </c>
      <c r="D5" s="37" t="str">
        <f>Rajtlista!D2</f>
        <v>sprint</v>
      </c>
      <c r="E5" s="38">
        <f ca="1">VLOOKUP(A5,depo1!$A$4:$D$64,3,FALSE)</f>
        <v>1.6070833335106727E-2</v>
      </c>
      <c r="F5" s="38">
        <f ca="1">VLOOKUP(A5,depo1!$A$4:$D$64,4,FALSE)</f>
        <v>1.6070833335106727E-3</v>
      </c>
      <c r="G5" s="38">
        <f ca="1">VLOOKUP(A5,depo1!F$4:H$64,3,FALSE)</f>
        <v>1.0527777776587754E-3</v>
      </c>
      <c r="H5" s="38">
        <f ca="1">VLOOKUP(A5,depo2!$A$4:$D$64,3,FALSE)</f>
        <v>5.2490046291495673E-2</v>
      </c>
      <c r="I5" s="39">
        <f ca="1">VLOOKUP(A5,depo2!$A$4:$D$64,4,FALSE)</f>
        <v>23.417138172076896</v>
      </c>
      <c r="J5" s="38">
        <f ca="1">VLOOKUP(A5,depo2!F$4:H$64,3,FALSE)</f>
        <v>4.6284722338896245E-4</v>
      </c>
      <c r="K5" s="38">
        <f ca="1">VLOOKUP(A5,befuto!$A$4:$D$64,3,FALSE)</f>
        <v>2.1504629628907423E-2</v>
      </c>
      <c r="L5" s="38">
        <f ca="1">VLOOKUP(A5,befuto!$A$4:$D$64,4,FALSE)</f>
        <v>4.1355056978668123E-3</v>
      </c>
      <c r="M5" s="38">
        <f ca="1">VLOOKUP(A5,befuto!A$4:F$64,6,FALSE)</f>
        <v>9.1581134256557561E-2</v>
      </c>
    </row>
    <row r="6" spans="1:13" x14ac:dyDescent="0.3">
      <c r="A6" s="37">
        <f>Rajtlista!A9</f>
        <v>8</v>
      </c>
      <c r="B6" s="37" t="str">
        <f>Rajtlista!B9</f>
        <v>Bálint</v>
      </c>
      <c r="C6" s="37" t="str">
        <f>Rajtlista!C9</f>
        <v>férfi</v>
      </c>
      <c r="D6" s="37" t="str">
        <f>Rajtlista!D9</f>
        <v>sprint</v>
      </c>
      <c r="E6" s="38">
        <f ca="1">VLOOKUP(A6,depo1!$A$4:$D$64,3,FALSE)</f>
        <v>1.6941782407229766E-2</v>
      </c>
      <c r="F6" s="38">
        <f ca="1">VLOOKUP(A6,depo1!$A$4:$D$64,4,FALSE)</f>
        <v>1.6941782407229767E-3</v>
      </c>
      <c r="G6" s="38">
        <f ca="1">VLOOKUP(A6,depo1!F$4:H$64,3,FALSE)</f>
        <v>1.6853009219630621E-3</v>
      </c>
      <c r="H6" s="38">
        <f ca="1">VLOOKUP(A6,depo2!$A$4:$D$64,3,FALSE)</f>
        <v>5.1899074074754026E-2</v>
      </c>
      <c r="I6" s="39">
        <f ca="1">VLOOKUP(A6,depo2!$A$4:$D$64,4,FALSE)</f>
        <v>23.683787978494724</v>
      </c>
      <c r="J6" s="38">
        <f ca="1">VLOOKUP(A6,depo2!F$4:H$64,3,FALSE)</f>
        <v>7.7685185533482581E-4</v>
      </c>
      <c r="K6" s="38">
        <f ca="1">VLOOKUP(A6,befuto!$A$4:$D$64,3,FALSE)</f>
        <v>2.3262731483555399E-2</v>
      </c>
      <c r="L6" s="38">
        <f ca="1">VLOOKUP(A6,befuto!$A$4:$D$64,4,FALSE)</f>
        <v>4.4736022083760379E-3</v>
      </c>
      <c r="M6" s="38">
        <f ca="1">VLOOKUP(A6,befuto!A$4:F$64,6,FALSE)</f>
        <v>9.4565740742837079E-2</v>
      </c>
    </row>
    <row r="7" spans="1:13" x14ac:dyDescent="0.3">
      <c r="A7" s="37">
        <f>Rajtlista!A7</f>
        <v>6</v>
      </c>
      <c r="B7" s="37" t="str">
        <f>Rajtlista!B7</f>
        <v>Ádám</v>
      </c>
      <c r="C7" s="37" t="str">
        <f>Rajtlista!C7</f>
        <v>férfi</v>
      </c>
      <c r="D7" s="37" t="str">
        <f>Rajtlista!D7</f>
        <v>sprint</v>
      </c>
      <c r="E7" s="38">
        <f ca="1">VLOOKUP(A7,depo1!$A$4:$D$64,3,FALSE)</f>
        <v>1.6022916664951481E-2</v>
      </c>
      <c r="F7" s="38">
        <f ca="1">VLOOKUP(A7,depo1!$A$4:$D$64,4,FALSE)</f>
        <v>1.6022916664951482E-3</v>
      </c>
      <c r="G7" s="38">
        <f ca="1">VLOOKUP(A7,depo1!F$4:H$64,3,FALSE)</f>
        <v>1.3684027799172327E-3</v>
      </c>
      <c r="H7" s="38">
        <f ca="1">VLOOKUP(A7,depo2!$A$4:$D$64,3,FALSE)</f>
        <v>5.6395601852273103E-2</v>
      </c>
      <c r="I7" s="39">
        <f ca="1">VLOOKUP(A7,depo2!$A$4:$D$64,4,FALSE)</f>
        <v>21.795434861861011</v>
      </c>
      <c r="J7" s="38">
        <f ca="1">VLOOKUP(A7,depo2!F$4:H$64,3,FALSE)</f>
        <v>2.4064814788289368E-3</v>
      </c>
      <c r="K7" s="38">
        <f ca="1">VLOOKUP(A7,befuto!$A$4:$D$64,3,FALSE)</f>
        <v>2.4804976848827209E-2</v>
      </c>
      <c r="L7" s="38">
        <f ca="1">VLOOKUP(A7,befuto!$A$4:$D$64,4,FALSE)</f>
        <v>4.7701878555436936E-3</v>
      </c>
      <c r="M7" s="38">
        <f ca="1">VLOOKUP(A7,befuto!A$4:F$64,6,FALSE)</f>
        <v>0.10099837962479796</v>
      </c>
    </row>
    <row r="8" spans="1:13" x14ac:dyDescent="0.3">
      <c r="A8" s="37">
        <f>Rajtlista!A4</f>
        <v>3</v>
      </c>
      <c r="B8" s="37" t="str">
        <f>Rajtlista!B4</f>
        <v>Gábor</v>
      </c>
      <c r="C8" s="37" t="str">
        <f>Rajtlista!C4</f>
        <v>férfi</v>
      </c>
      <c r="D8" s="37" t="s">
        <v>48</v>
      </c>
      <c r="E8" s="38">
        <f ca="1">VLOOKUP(A8,depo1!$A$4:$D$64,3,FALSE)</f>
        <v>2.7265393517154735E-2</v>
      </c>
      <c r="F8" s="38">
        <f ca="1">VLOOKUP(A8,depo1!$A$4:$D$64,4,FALSE)</f>
        <v>2.7265393517154736E-3</v>
      </c>
      <c r="G8" s="38">
        <f ca="1">VLOOKUP(A8,depo1!F$4:H$64,3,FALSE)</f>
        <v>5.4982638903311454E-3</v>
      </c>
      <c r="H8" s="38">
        <f ca="1">VLOOKUP(A8,depo2!$A$4:$D$64,3,FALSE)</f>
        <v>5.7831481477478519E-2</v>
      </c>
      <c r="I8" s="39">
        <f ca="1">VLOOKUP(A8,depo2!$A$4:$D$64,4,FALSE)</f>
        <v>15.850651638997816</v>
      </c>
      <c r="J8" s="38">
        <f ca="1">VLOOKUP(A8,depo2!F$4:H$64,3,FALSE)</f>
        <v>4.8903935239650309E-3</v>
      </c>
      <c r="K8" s="38">
        <f ca="1">VLOOKUP(A8,befuto!$A$4:$D$64,3,FALSE)</f>
        <v>1.8550115739344619E-2</v>
      </c>
      <c r="L8" s="38">
        <f ca="1">VLOOKUP(A8,befuto!$A$4:$D$64,4,FALSE)</f>
        <v>7.1346598997479305E-3</v>
      </c>
      <c r="M8" s="38">
        <f ca="1">VLOOKUP(A8,befuto!A$4:F$64,6,FALSE)</f>
        <v>0.11403564814827405</v>
      </c>
    </row>
    <row r="9" spans="1:13" x14ac:dyDescent="0.3">
      <c r="A9" s="37">
        <f>Rajtlista!A10</f>
        <v>9</v>
      </c>
      <c r="B9" s="37" t="str">
        <f>Rajtlista!B10</f>
        <v>Anti</v>
      </c>
      <c r="C9" s="37" t="str">
        <f>Rajtlista!C10</f>
        <v>férfi</v>
      </c>
      <c r="D9" s="37" t="str">
        <f>Rajtlista!D10</f>
        <v>sprint</v>
      </c>
      <c r="E9" s="38">
        <f ca="1">VLOOKUP(A9,depo1!$A$4:$D$64,3,FALSE)</f>
        <v>2.5061342588742264E-2</v>
      </c>
      <c r="F9" s="38">
        <f ca="1">VLOOKUP(A9,depo1!$A$4:$D$64,4,FALSE)</f>
        <v>2.5061342588742264E-3</v>
      </c>
      <c r="G9" s="38">
        <f ca="1">VLOOKUP(A9,depo1!F$4:H$64,3,FALSE)</f>
        <v>5.6564814804005437E-3</v>
      </c>
      <c r="H9" s="38">
        <f ca="1">VLOOKUP(A9,depo2!$A$4:$D$64,3,FALSE)</f>
        <v>7.9321527780848555E-2</v>
      </c>
      <c r="I9" s="39">
        <f ca="1">VLOOKUP(A9,depo2!$A$4:$D$64,4,FALSE)</f>
        <v>15.496003431283349</v>
      </c>
      <c r="J9" s="38">
        <f ca="1">VLOOKUP(A9,depo2!F$4:H$64,3,FALSE)</f>
        <v>3.8577546292799525E-3</v>
      </c>
      <c r="K9" s="38">
        <f ca="1">VLOOKUP(A9,befuto!$A$4:$D$64,3,FALSE)</f>
        <v>3.296261573996162E-2</v>
      </c>
      <c r="L9" s="38">
        <f ca="1">VLOOKUP(A9,befuto!$A$4:$D$64,4,FALSE)</f>
        <v>6.3389645653772345E-3</v>
      </c>
      <c r="M9" s="38">
        <f ca="1">VLOOKUP(A9,befuto!A$4:F$64,6,FALSE)</f>
        <v>0.14685972221923294</v>
      </c>
    </row>
    <row r="10" spans="1:13" x14ac:dyDescent="0.3">
      <c r="A10" s="37">
        <f>Rajtlista!A11</f>
        <v>10</v>
      </c>
      <c r="B10" s="37" t="str">
        <f>Rajtlista!B11</f>
        <v>Ibi</v>
      </c>
      <c r="C10" s="37" t="str">
        <f>Rajtlista!C11</f>
        <v>nő</v>
      </c>
      <c r="D10" s="37" t="str">
        <f>Rajtlista!D11</f>
        <v>sprint</v>
      </c>
      <c r="E10" s="38">
        <f ca="1">VLOOKUP(A10,depo1!$A$4:$D$64,3,FALSE)</f>
        <v>2.5140624995401595E-2</v>
      </c>
      <c r="F10" s="38">
        <f ca="1">VLOOKUP(A10,depo1!$A$4:$D$64,4,FALSE)</f>
        <v>2.5140624995401593E-3</v>
      </c>
      <c r="G10" s="38">
        <f ca="1">VLOOKUP(A10,depo1!F$4:H$64,3,FALSE)</f>
        <v>5.6158564839279279E-3</v>
      </c>
      <c r="H10" s="38">
        <f ca="1">VLOOKUP(A10,depo2!$A$4:$D$64,3,FALSE)</f>
        <v>7.9303472222818527E-2</v>
      </c>
      <c r="I10" s="39">
        <f ca="1">VLOOKUP(A10,depo2!$A$4:$D$64,4,FALSE)</f>
        <v>15.499531511219129</v>
      </c>
      <c r="J10" s="38">
        <f ca="1">VLOOKUP(A10,depo2!F$4:H$64,3,FALSE)</f>
        <v>3.85046296287328E-3</v>
      </c>
      <c r="K10" s="38">
        <f ca="1">VLOOKUP(A10,befuto!$A$4:$D$64,3,FALSE)</f>
        <v>3.2956018520053476E-2</v>
      </c>
      <c r="L10" s="38">
        <f ca="1">VLOOKUP(A10,befuto!$A$4:$D$64,4,FALSE)</f>
        <v>6.3376958692410532E-3</v>
      </c>
      <c r="M10" s="38">
        <f ca="1">VLOOKUP(A10,befuto!A$4:F$64,6,FALSE)</f>
        <v>0.14686643518507481</v>
      </c>
    </row>
    <row r="11" spans="1:13" hidden="1" x14ac:dyDescent="0.3">
      <c r="A11" s="37">
        <f>Rajtlista!A12</f>
        <v>0</v>
      </c>
      <c r="B11" s="37">
        <f>Rajtlista!B12</f>
        <v>0</v>
      </c>
      <c r="C11" s="37">
        <f>Rajtlista!C12</f>
        <v>0</v>
      </c>
      <c r="D11" s="37">
        <f>Rajtlista!D12</f>
        <v>0</v>
      </c>
      <c r="E11" s="38" t="e">
        <f>VLOOKUP(A11,depo1!$A$4:$D$64,3,FALSE)</f>
        <v>#N/A</v>
      </c>
      <c r="F11" s="38" t="e">
        <f>VLOOKUP(A11,depo1!$A$4:$D$64,4,FALSE)</f>
        <v>#N/A</v>
      </c>
      <c r="G11" s="38" t="e">
        <f>VLOOKUP(A11,depo1!F$4:H$64,3,FALSE)</f>
        <v>#N/A</v>
      </c>
      <c r="H11" s="38" t="e">
        <f>VLOOKUP(A11,depo2!$A$4:$D$64,3,FALSE)</f>
        <v>#N/A</v>
      </c>
      <c r="I11" s="39" t="e">
        <f>VLOOKUP(A11,depo2!$A$4:$D$64,4,FALSE)</f>
        <v>#N/A</v>
      </c>
      <c r="J11" s="38" t="e">
        <f>VLOOKUP(A11,depo2!F$4:H$64,3,FALSE)</f>
        <v>#N/A</v>
      </c>
      <c r="K11" s="38" t="e">
        <f>VLOOKUP(A11,befuto!$A$4:$D$64,3,FALSE)</f>
        <v>#N/A</v>
      </c>
      <c r="L11" s="38" t="e">
        <f>VLOOKUP(A11,befuto!$A$4:$D$64,4,FALSE)</f>
        <v>#N/A</v>
      </c>
      <c r="M11" s="38" t="e">
        <f>VLOOKUP(A11,befuto!A$4:F$64,6,FALSE)</f>
        <v>#N/A</v>
      </c>
    </row>
    <row r="12" spans="1:13" hidden="1" x14ac:dyDescent="0.3">
      <c r="A12" s="37">
        <f>Rajtlista!A13</f>
        <v>0</v>
      </c>
      <c r="B12" s="37">
        <f>Rajtlista!B13</f>
        <v>0</v>
      </c>
      <c r="C12" s="37">
        <f>Rajtlista!C13</f>
        <v>0</v>
      </c>
      <c r="D12" s="37">
        <f>Rajtlista!D13</f>
        <v>0</v>
      </c>
      <c r="E12" s="38" t="e">
        <f>VLOOKUP(A12,depo1!$A$4:$D$64,3,FALSE)</f>
        <v>#N/A</v>
      </c>
      <c r="F12" s="38" t="e">
        <f>VLOOKUP(A12,depo1!$A$4:$D$64,4,FALSE)</f>
        <v>#N/A</v>
      </c>
      <c r="G12" s="38" t="e">
        <f>VLOOKUP(A12,depo1!F$4:H$64,3,FALSE)</f>
        <v>#N/A</v>
      </c>
      <c r="H12" s="38" t="e">
        <f>VLOOKUP(A12,depo2!$A$4:$D$64,3,FALSE)</f>
        <v>#N/A</v>
      </c>
      <c r="I12" s="39" t="e">
        <f>VLOOKUP(A12,depo2!$A$4:$D$64,4,FALSE)</f>
        <v>#N/A</v>
      </c>
      <c r="J12" s="38" t="e">
        <f>VLOOKUP(A12,depo2!F$4:H$64,3,FALSE)</f>
        <v>#N/A</v>
      </c>
      <c r="K12" s="38" t="e">
        <f>VLOOKUP(A12,befuto!$A$4:$D$64,3,FALSE)</f>
        <v>#N/A</v>
      </c>
      <c r="L12" s="38" t="e">
        <f>VLOOKUP(A12,befuto!$A$4:$D$64,4,FALSE)</f>
        <v>#N/A</v>
      </c>
      <c r="M12" s="38" t="e">
        <f>VLOOKUP(A12,befuto!A$4:F$64,6,FALSE)</f>
        <v>#N/A</v>
      </c>
    </row>
    <row r="13" spans="1:13" hidden="1" x14ac:dyDescent="0.3">
      <c r="A13" s="37">
        <f>Rajtlista!A14</f>
        <v>0</v>
      </c>
      <c r="B13" s="37">
        <f>Rajtlista!B14</f>
        <v>0</v>
      </c>
      <c r="C13" s="37">
        <f>Rajtlista!C14</f>
        <v>0</v>
      </c>
      <c r="D13" s="37">
        <f>Rajtlista!D14</f>
        <v>0</v>
      </c>
      <c r="E13" s="38" t="e">
        <f>VLOOKUP(A13,depo1!$A$4:$D$64,3,FALSE)</f>
        <v>#N/A</v>
      </c>
      <c r="F13" s="38" t="e">
        <f>VLOOKUP(A13,depo1!$A$4:$D$64,4,FALSE)</f>
        <v>#N/A</v>
      </c>
      <c r="G13" s="38" t="e">
        <f>VLOOKUP(A13,depo1!F$4:H$64,3,FALSE)</f>
        <v>#N/A</v>
      </c>
      <c r="H13" s="38" t="e">
        <f>VLOOKUP(A13,depo2!$A$4:$D$64,3,FALSE)</f>
        <v>#N/A</v>
      </c>
      <c r="I13" s="39" t="e">
        <f>VLOOKUP(A13,depo2!$A$4:$D$64,4,FALSE)</f>
        <v>#N/A</v>
      </c>
      <c r="J13" s="38" t="e">
        <f>VLOOKUP(A13,depo2!F$4:H$64,3,FALSE)</f>
        <v>#N/A</v>
      </c>
      <c r="K13" s="38" t="e">
        <f>VLOOKUP(A13,befuto!$A$4:$D$64,3,FALSE)</f>
        <v>#N/A</v>
      </c>
      <c r="L13" s="38" t="e">
        <f>VLOOKUP(A13,befuto!$A$4:$D$64,4,FALSE)</f>
        <v>#N/A</v>
      </c>
      <c r="M13" s="38" t="e">
        <f>VLOOKUP(A13,befuto!A$4:F$64,6,FALSE)</f>
        <v>#N/A</v>
      </c>
    </row>
    <row r="14" spans="1:13" hidden="1" x14ac:dyDescent="0.3">
      <c r="A14" s="37">
        <f>Rajtlista!A15</f>
        <v>0</v>
      </c>
      <c r="B14" s="37">
        <f>Rajtlista!B15</f>
        <v>0</v>
      </c>
      <c r="C14" s="37">
        <f>Rajtlista!C15</f>
        <v>0</v>
      </c>
      <c r="D14" s="37">
        <f>Rajtlista!D15</f>
        <v>0</v>
      </c>
      <c r="E14" s="38" t="e">
        <f>VLOOKUP(A14,depo1!$A$4:$D$64,3,FALSE)</f>
        <v>#N/A</v>
      </c>
      <c r="F14" s="38" t="e">
        <f>VLOOKUP(A14,depo1!$A$4:$D$64,4,FALSE)</f>
        <v>#N/A</v>
      </c>
      <c r="G14" s="38" t="e">
        <f>VLOOKUP(A14,depo1!F$4:H$64,3,FALSE)</f>
        <v>#N/A</v>
      </c>
      <c r="H14" s="38" t="e">
        <f>VLOOKUP(A14,depo2!$A$4:$D$64,3,FALSE)</f>
        <v>#N/A</v>
      </c>
      <c r="I14" s="39" t="e">
        <f>VLOOKUP(A14,depo2!$A$4:$D$64,4,FALSE)</f>
        <v>#N/A</v>
      </c>
      <c r="J14" s="38" t="e">
        <f>VLOOKUP(A14,depo2!F$4:H$64,3,FALSE)</f>
        <v>#N/A</v>
      </c>
      <c r="K14" s="38" t="e">
        <f>VLOOKUP(A14,befuto!$A$4:$D$64,3,FALSE)</f>
        <v>#N/A</v>
      </c>
      <c r="L14" s="38" t="e">
        <f>VLOOKUP(A14,befuto!$A$4:$D$64,4,FALSE)</f>
        <v>#N/A</v>
      </c>
      <c r="M14" s="38" t="e">
        <f>VLOOKUP(A14,befuto!A$4:F$64,6,FALSE)</f>
        <v>#N/A</v>
      </c>
    </row>
    <row r="15" spans="1:13" hidden="1" x14ac:dyDescent="0.3">
      <c r="A15" s="37">
        <f>Rajtlista!A16</f>
        <v>0</v>
      </c>
      <c r="B15" s="37">
        <f>Rajtlista!B16</f>
        <v>0</v>
      </c>
      <c r="C15" s="37">
        <f>Rajtlista!C16</f>
        <v>0</v>
      </c>
      <c r="D15" s="37">
        <f>Rajtlista!D16</f>
        <v>0</v>
      </c>
      <c r="E15" s="38" t="e">
        <f>VLOOKUP(A15,depo1!$A$4:$D$64,3,FALSE)</f>
        <v>#N/A</v>
      </c>
      <c r="F15" s="38" t="e">
        <f>VLOOKUP(A15,depo1!$A$4:$D$64,4,FALSE)</f>
        <v>#N/A</v>
      </c>
      <c r="G15" s="38" t="e">
        <f>VLOOKUP(A15,depo1!F$4:H$64,3,FALSE)</f>
        <v>#N/A</v>
      </c>
      <c r="H15" s="38" t="e">
        <f>VLOOKUP(A15,depo2!$A$4:$D$64,3,FALSE)</f>
        <v>#N/A</v>
      </c>
      <c r="I15" s="39" t="e">
        <f>VLOOKUP(A15,depo2!$A$4:$D$64,4,FALSE)</f>
        <v>#N/A</v>
      </c>
      <c r="J15" s="38" t="e">
        <f>VLOOKUP(A15,depo2!F$4:H$64,3,FALSE)</f>
        <v>#N/A</v>
      </c>
      <c r="K15" s="38" t="e">
        <f>VLOOKUP(A15,befuto!$A$4:$D$64,3,FALSE)</f>
        <v>#N/A</v>
      </c>
      <c r="L15" s="38" t="e">
        <f>VLOOKUP(A15,befuto!$A$4:$D$64,4,FALSE)</f>
        <v>#N/A</v>
      </c>
      <c r="M15" s="38" t="e">
        <f>VLOOKUP(A15,befuto!A$4:F$64,6,FALSE)</f>
        <v>#N/A</v>
      </c>
    </row>
    <row r="16" spans="1:13" hidden="1" x14ac:dyDescent="0.3">
      <c r="A16" s="37">
        <f>Rajtlista!A17</f>
        <v>0</v>
      </c>
      <c r="B16" s="37">
        <f>Rajtlista!B17</f>
        <v>0</v>
      </c>
      <c r="C16" s="37">
        <f>Rajtlista!C17</f>
        <v>0</v>
      </c>
      <c r="D16" s="37">
        <f>Rajtlista!D17</f>
        <v>0</v>
      </c>
      <c r="E16" s="38" t="e">
        <f>VLOOKUP(A16,depo1!$A$4:$D$64,3,FALSE)</f>
        <v>#N/A</v>
      </c>
      <c r="F16" s="38" t="e">
        <f>VLOOKUP(A16,depo1!$A$4:$D$64,4,FALSE)</f>
        <v>#N/A</v>
      </c>
      <c r="G16" s="38" t="e">
        <f>VLOOKUP(A16,depo1!F$4:H$64,3,FALSE)</f>
        <v>#N/A</v>
      </c>
      <c r="H16" s="38" t="e">
        <f>VLOOKUP(A16,depo2!$A$4:$D$64,3,FALSE)</f>
        <v>#N/A</v>
      </c>
      <c r="I16" s="39" t="e">
        <f>VLOOKUP(A16,depo2!$A$4:$D$64,4,FALSE)</f>
        <v>#N/A</v>
      </c>
      <c r="J16" s="38" t="e">
        <f>VLOOKUP(A16,depo2!F$4:H$64,3,FALSE)</f>
        <v>#N/A</v>
      </c>
      <c r="K16" s="38" t="e">
        <f>VLOOKUP(A16,befuto!$A$4:$D$64,3,FALSE)</f>
        <v>#N/A</v>
      </c>
      <c r="L16" s="38" t="e">
        <f>VLOOKUP(A16,befuto!$A$4:$D$64,4,FALSE)</f>
        <v>#N/A</v>
      </c>
      <c r="M16" s="38" t="e">
        <f>VLOOKUP(A16,befuto!A$4:F$64,6,FALSE)</f>
        <v>#N/A</v>
      </c>
    </row>
    <row r="17" spans="1:13" hidden="1" x14ac:dyDescent="0.3">
      <c r="A17" s="37">
        <f>Rajtlista!A18</f>
        <v>0</v>
      </c>
      <c r="B17" s="37">
        <f>Rajtlista!B18</f>
        <v>0</v>
      </c>
      <c r="C17" s="37">
        <f>Rajtlista!C18</f>
        <v>0</v>
      </c>
      <c r="D17" s="37">
        <f>Rajtlista!D18</f>
        <v>0</v>
      </c>
      <c r="E17" s="38" t="e">
        <f>VLOOKUP(A17,depo1!$A$4:$D$64,3,FALSE)</f>
        <v>#N/A</v>
      </c>
      <c r="F17" s="38" t="e">
        <f>VLOOKUP(A17,depo1!$A$4:$D$64,4,FALSE)</f>
        <v>#N/A</v>
      </c>
      <c r="G17" s="38" t="e">
        <f>VLOOKUP(A17,depo1!F$4:H$64,3,FALSE)</f>
        <v>#N/A</v>
      </c>
      <c r="H17" s="38" t="e">
        <f>VLOOKUP(A17,depo2!$A$4:$D$64,3,FALSE)</f>
        <v>#N/A</v>
      </c>
      <c r="I17" s="39" t="e">
        <f>VLOOKUP(A17,depo2!$A$4:$D$64,4,FALSE)</f>
        <v>#N/A</v>
      </c>
      <c r="J17" s="38" t="e">
        <f>VLOOKUP(A17,depo2!F$4:H$64,3,FALSE)</f>
        <v>#N/A</v>
      </c>
      <c r="K17" s="38" t="e">
        <f>VLOOKUP(A17,befuto!$A$4:$D$64,3,FALSE)</f>
        <v>#N/A</v>
      </c>
      <c r="L17" s="38" t="e">
        <f>VLOOKUP(A17,befuto!$A$4:$D$64,4,FALSE)</f>
        <v>#N/A</v>
      </c>
      <c r="M17" s="38" t="e">
        <f>VLOOKUP(A17,befuto!A$4:F$64,6,FALSE)</f>
        <v>#N/A</v>
      </c>
    </row>
    <row r="18" spans="1:13" hidden="1" x14ac:dyDescent="0.3">
      <c r="A18" s="37">
        <f>Rajtlista!A19</f>
        <v>0</v>
      </c>
      <c r="B18" s="37">
        <f>Rajtlista!B19</f>
        <v>0</v>
      </c>
      <c r="C18" s="37">
        <f>Rajtlista!C19</f>
        <v>0</v>
      </c>
      <c r="D18" s="37">
        <f>Rajtlista!D19</f>
        <v>0</v>
      </c>
      <c r="E18" s="38" t="e">
        <f>VLOOKUP(A18,depo1!$A$4:$D$64,3,FALSE)</f>
        <v>#N/A</v>
      </c>
      <c r="F18" s="38" t="e">
        <f>VLOOKUP(A18,depo1!$A$4:$D$64,4,FALSE)</f>
        <v>#N/A</v>
      </c>
      <c r="G18" s="38" t="e">
        <f>VLOOKUP(A18,depo1!F$4:H$64,3,FALSE)</f>
        <v>#N/A</v>
      </c>
      <c r="H18" s="38" t="e">
        <f>VLOOKUP(A18,depo2!$A$4:$D$64,3,FALSE)</f>
        <v>#N/A</v>
      </c>
      <c r="I18" s="39" t="e">
        <f>VLOOKUP(A18,depo2!$A$4:$D$64,4,FALSE)</f>
        <v>#N/A</v>
      </c>
      <c r="J18" s="38" t="e">
        <f>VLOOKUP(A18,depo2!F$4:H$64,3,FALSE)</f>
        <v>#N/A</v>
      </c>
      <c r="K18" s="38" t="e">
        <f>VLOOKUP(A18,befuto!$A$4:$D$64,3,FALSE)</f>
        <v>#N/A</v>
      </c>
      <c r="L18" s="38" t="e">
        <f>VLOOKUP(A18,befuto!$A$4:$D$64,4,FALSE)</f>
        <v>#N/A</v>
      </c>
      <c r="M18" s="38" t="e">
        <f>VLOOKUP(A18,befuto!A$4:F$64,6,FALSE)</f>
        <v>#N/A</v>
      </c>
    </row>
    <row r="19" spans="1:13" hidden="1" x14ac:dyDescent="0.3">
      <c r="A19" s="37">
        <f>Rajtlista!A20</f>
        <v>0</v>
      </c>
      <c r="B19" s="37">
        <f>Rajtlista!B20</f>
        <v>0</v>
      </c>
      <c r="C19" s="37">
        <f>Rajtlista!C20</f>
        <v>0</v>
      </c>
      <c r="D19" s="37">
        <f>Rajtlista!D20</f>
        <v>0</v>
      </c>
      <c r="E19" s="38" t="e">
        <f>VLOOKUP(A19,depo1!$A$4:$D$64,3,FALSE)</f>
        <v>#N/A</v>
      </c>
      <c r="F19" s="38" t="e">
        <f>VLOOKUP(A19,depo1!$A$4:$D$64,4,FALSE)</f>
        <v>#N/A</v>
      </c>
      <c r="G19" s="38" t="e">
        <f>VLOOKUP(A19,depo1!F$4:H$64,3,FALSE)</f>
        <v>#N/A</v>
      </c>
      <c r="H19" s="38" t="e">
        <f>VLOOKUP(A19,depo2!$A$4:$D$64,3,FALSE)</f>
        <v>#N/A</v>
      </c>
      <c r="I19" s="39" t="e">
        <f>VLOOKUP(A19,depo2!$A$4:$D$64,4,FALSE)</f>
        <v>#N/A</v>
      </c>
      <c r="J19" s="38" t="e">
        <f>VLOOKUP(A19,depo2!F$4:H$64,3,FALSE)</f>
        <v>#N/A</v>
      </c>
      <c r="K19" s="38" t="e">
        <f>VLOOKUP(A19,befuto!$A$4:$D$64,3,FALSE)</f>
        <v>#N/A</v>
      </c>
      <c r="L19" s="38" t="e">
        <f>VLOOKUP(A19,befuto!$A$4:$D$64,4,FALSE)</f>
        <v>#N/A</v>
      </c>
      <c r="M19" s="38" t="e">
        <f>VLOOKUP(A19,befuto!A$4:F$64,6,FALSE)</f>
        <v>#N/A</v>
      </c>
    </row>
    <row r="20" spans="1:13" hidden="1" x14ac:dyDescent="0.3">
      <c r="A20" s="37">
        <f>Rajtlista!A21</f>
        <v>0</v>
      </c>
      <c r="B20" s="37">
        <f>Rajtlista!B21</f>
        <v>0</v>
      </c>
      <c r="C20" s="37">
        <f>Rajtlista!C21</f>
        <v>0</v>
      </c>
      <c r="D20" s="37">
        <f>Rajtlista!D21</f>
        <v>0</v>
      </c>
      <c r="E20" s="38" t="e">
        <f>VLOOKUP(A20,depo1!$A$4:$D$64,3,FALSE)</f>
        <v>#N/A</v>
      </c>
      <c r="F20" s="38" t="e">
        <f>VLOOKUP(A20,depo1!$A$4:$D$64,4,FALSE)</f>
        <v>#N/A</v>
      </c>
      <c r="G20" s="38" t="e">
        <f>VLOOKUP(A20,depo1!F$4:H$64,3,FALSE)</f>
        <v>#N/A</v>
      </c>
      <c r="H20" s="38" t="e">
        <f>VLOOKUP(A20,depo2!$A$4:$D$64,3,FALSE)</f>
        <v>#N/A</v>
      </c>
      <c r="I20" s="39" t="e">
        <f>VLOOKUP(A20,depo2!$A$4:$D$64,4,FALSE)</f>
        <v>#N/A</v>
      </c>
      <c r="J20" s="38" t="e">
        <f>VLOOKUP(A20,depo2!F$4:H$64,3,FALSE)</f>
        <v>#N/A</v>
      </c>
      <c r="K20" s="38" t="e">
        <f>VLOOKUP(A20,befuto!$A$4:$D$64,3,FALSE)</f>
        <v>#N/A</v>
      </c>
      <c r="L20" s="38" t="e">
        <f>VLOOKUP(A20,befuto!$A$4:$D$64,4,FALSE)</f>
        <v>#N/A</v>
      </c>
      <c r="M20" s="38" t="e">
        <f>VLOOKUP(A20,befuto!A$4:F$64,6,FALSE)</f>
        <v>#N/A</v>
      </c>
    </row>
    <row r="21" spans="1:13" hidden="1" x14ac:dyDescent="0.3">
      <c r="A21" s="37">
        <f>Rajtlista!A22</f>
        <v>0</v>
      </c>
      <c r="B21" s="37">
        <f>Rajtlista!B22</f>
        <v>0</v>
      </c>
      <c r="C21" s="37">
        <f>Rajtlista!C22</f>
        <v>0</v>
      </c>
      <c r="D21" s="37">
        <f>Rajtlista!D22</f>
        <v>0</v>
      </c>
      <c r="E21" s="38" t="e">
        <f>VLOOKUP(A21,depo1!$A$4:$D$64,3,FALSE)</f>
        <v>#N/A</v>
      </c>
      <c r="F21" s="38" t="e">
        <f>VLOOKUP(A21,depo1!$A$4:$D$64,4,FALSE)</f>
        <v>#N/A</v>
      </c>
      <c r="G21" s="38" t="e">
        <f>VLOOKUP(A21,depo1!F$4:H$64,3,FALSE)</f>
        <v>#N/A</v>
      </c>
      <c r="H21" s="38" t="e">
        <f>VLOOKUP(A21,depo2!$A$4:$D$64,3,FALSE)</f>
        <v>#N/A</v>
      </c>
      <c r="I21" s="39" t="e">
        <f>VLOOKUP(A21,depo2!$A$4:$D$64,4,FALSE)</f>
        <v>#N/A</v>
      </c>
      <c r="J21" s="38" t="e">
        <f>VLOOKUP(A21,depo2!F$4:H$64,3,FALSE)</f>
        <v>#N/A</v>
      </c>
      <c r="K21" s="38" t="e">
        <f>VLOOKUP(A21,befuto!$A$4:$D$64,3,FALSE)</f>
        <v>#N/A</v>
      </c>
      <c r="L21" s="38" t="e">
        <f>VLOOKUP(A21,befuto!$A$4:$D$64,4,FALSE)</f>
        <v>#N/A</v>
      </c>
      <c r="M21" s="38" t="e">
        <f>VLOOKUP(A21,befuto!A$4:F$64,6,FALSE)</f>
        <v>#N/A</v>
      </c>
    </row>
    <row r="22" spans="1:13" hidden="1" x14ac:dyDescent="0.3">
      <c r="A22" s="37">
        <f>Rajtlista!A23</f>
        <v>0</v>
      </c>
      <c r="B22" s="37">
        <f>Rajtlista!B23</f>
        <v>0</v>
      </c>
      <c r="C22" s="37">
        <f>Rajtlista!C23</f>
        <v>0</v>
      </c>
      <c r="D22" s="37">
        <f>Rajtlista!D23</f>
        <v>0</v>
      </c>
      <c r="E22" s="38" t="e">
        <f>VLOOKUP(A22,depo1!$A$4:$D$64,3,FALSE)</f>
        <v>#N/A</v>
      </c>
      <c r="F22" s="38" t="e">
        <f>VLOOKUP(A22,depo1!$A$4:$D$64,4,FALSE)</f>
        <v>#N/A</v>
      </c>
      <c r="G22" s="38" t="e">
        <f>VLOOKUP(A22,depo1!F$4:H$64,3,FALSE)</f>
        <v>#N/A</v>
      </c>
      <c r="H22" s="38" t="e">
        <f>VLOOKUP(A22,depo2!$A$4:$D$64,3,FALSE)</f>
        <v>#N/A</v>
      </c>
      <c r="I22" s="39" t="e">
        <f>VLOOKUP(A22,depo2!$A$4:$D$64,4,FALSE)</f>
        <v>#N/A</v>
      </c>
      <c r="J22" s="38" t="e">
        <f>VLOOKUP(A22,depo2!F$4:H$64,3,FALSE)</f>
        <v>#N/A</v>
      </c>
      <c r="K22" s="38" t="e">
        <f>VLOOKUP(A22,befuto!$A$4:$D$64,3,FALSE)</f>
        <v>#N/A</v>
      </c>
      <c r="L22" s="38" t="e">
        <f>VLOOKUP(A22,befuto!$A$4:$D$64,4,FALSE)</f>
        <v>#N/A</v>
      </c>
      <c r="M22" s="38" t="e">
        <f>VLOOKUP(A22,befuto!A$4:F$64,6,FALSE)</f>
        <v>#N/A</v>
      </c>
    </row>
    <row r="23" spans="1:13" hidden="1" x14ac:dyDescent="0.3">
      <c r="A23" s="37">
        <f>Rajtlista!A24</f>
        <v>0</v>
      </c>
      <c r="B23" s="37">
        <f>Rajtlista!B24</f>
        <v>0</v>
      </c>
      <c r="C23" s="37">
        <f>Rajtlista!C24</f>
        <v>0</v>
      </c>
      <c r="D23" s="37">
        <f>Rajtlista!D24</f>
        <v>0</v>
      </c>
      <c r="E23" s="38" t="e">
        <f>VLOOKUP(A23,depo1!$A$4:$D$64,3,FALSE)</f>
        <v>#N/A</v>
      </c>
      <c r="F23" s="38" t="e">
        <f>VLOOKUP(A23,depo1!$A$4:$D$64,4,FALSE)</f>
        <v>#N/A</v>
      </c>
      <c r="G23" s="38" t="e">
        <f>VLOOKUP(A23,depo1!F$4:H$64,3,FALSE)</f>
        <v>#N/A</v>
      </c>
      <c r="H23" s="38" t="e">
        <f>VLOOKUP(A23,depo2!$A$4:$D$64,3,FALSE)</f>
        <v>#N/A</v>
      </c>
      <c r="I23" s="39" t="e">
        <f>VLOOKUP(A23,depo2!$A$4:$D$64,4,FALSE)</f>
        <v>#N/A</v>
      </c>
      <c r="J23" s="38" t="e">
        <f>VLOOKUP(A23,depo2!F$4:H$64,3,FALSE)</f>
        <v>#N/A</v>
      </c>
      <c r="K23" s="38" t="e">
        <f>VLOOKUP(A23,befuto!$A$4:$D$64,3,FALSE)</f>
        <v>#N/A</v>
      </c>
      <c r="L23" s="38" t="e">
        <f>VLOOKUP(A23,befuto!$A$4:$D$64,4,FALSE)</f>
        <v>#N/A</v>
      </c>
      <c r="M23" s="38" t="e">
        <f>VLOOKUP(A23,befuto!A$4:F$64,6,FALSE)</f>
        <v>#N/A</v>
      </c>
    </row>
    <row r="24" spans="1:13" hidden="1" x14ac:dyDescent="0.3">
      <c r="A24" s="37">
        <f>Rajtlista!A25</f>
        <v>0</v>
      </c>
      <c r="B24" s="37">
        <f>Rajtlista!B25</f>
        <v>0</v>
      </c>
      <c r="C24" s="37">
        <f>Rajtlista!C25</f>
        <v>0</v>
      </c>
      <c r="D24" s="37">
        <f>Rajtlista!D25</f>
        <v>0</v>
      </c>
      <c r="E24" s="38" t="e">
        <f>VLOOKUP(A24,depo1!$A$4:$D$64,3,FALSE)</f>
        <v>#N/A</v>
      </c>
      <c r="F24" s="38" t="e">
        <f>VLOOKUP(A24,depo1!$A$4:$D$64,4,FALSE)</f>
        <v>#N/A</v>
      </c>
      <c r="G24" s="38" t="e">
        <f>VLOOKUP(A24,depo1!F$4:H$64,3,FALSE)</f>
        <v>#N/A</v>
      </c>
      <c r="H24" s="38" t="e">
        <f>VLOOKUP(A24,depo2!$A$4:$D$64,3,FALSE)</f>
        <v>#N/A</v>
      </c>
      <c r="I24" s="39" t="e">
        <f>VLOOKUP(A24,depo2!$A$4:$D$64,4,FALSE)</f>
        <v>#N/A</v>
      </c>
      <c r="J24" s="38" t="e">
        <f>VLOOKUP(A24,depo2!F$4:H$64,3,FALSE)</f>
        <v>#N/A</v>
      </c>
      <c r="K24" s="38" t="e">
        <f>VLOOKUP(A24,befuto!$A$4:$D$64,3,FALSE)</f>
        <v>#N/A</v>
      </c>
      <c r="L24" s="38" t="e">
        <f>VLOOKUP(A24,befuto!$A$4:$D$64,4,FALSE)</f>
        <v>#N/A</v>
      </c>
      <c r="M24" s="38" t="e">
        <f>VLOOKUP(A24,befuto!A$4:F$64,6,FALSE)</f>
        <v>#N/A</v>
      </c>
    </row>
    <row r="25" spans="1:13" hidden="1" x14ac:dyDescent="0.3">
      <c r="A25" s="37">
        <f>Rajtlista!A26</f>
        <v>0</v>
      </c>
      <c r="B25" s="37">
        <f>Rajtlista!B26</f>
        <v>0</v>
      </c>
      <c r="C25" s="37">
        <f>Rajtlista!C26</f>
        <v>0</v>
      </c>
      <c r="D25" s="37">
        <f>Rajtlista!D26</f>
        <v>0</v>
      </c>
      <c r="E25" s="38" t="e">
        <f>VLOOKUP(A25,depo1!$A$4:$D$64,3,FALSE)</f>
        <v>#N/A</v>
      </c>
      <c r="F25" s="38" t="e">
        <f>VLOOKUP(A25,depo1!$A$4:$D$64,4,FALSE)</f>
        <v>#N/A</v>
      </c>
      <c r="G25" s="38" t="e">
        <f>VLOOKUP(A25,depo1!F$4:H$64,3,FALSE)</f>
        <v>#N/A</v>
      </c>
      <c r="H25" s="38" t="e">
        <f>VLOOKUP(A25,depo2!$A$4:$D$64,3,FALSE)</f>
        <v>#N/A</v>
      </c>
      <c r="I25" s="39" t="e">
        <f>VLOOKUP(A25,depo2!$A$4:$D$64,4,FALSE)</f>
        <v>#N/A</v>
      </c>
      <c r="J25" s="38" t="e">
        <f>VLOOKUP(A25,depo2!F$4:H$64,3,FALSE)</f>
        <v>#N/A</v>
      </c>
      <c r="K25" s="38" t="e">
        <f>VLOOKUP(A25,befuto!$A$4:$D$64,3,FALSE)</f>
        <v>#N/A</v>
      </c>
      <c r="L25" s="38" t="e">
        <f>VLOOKUP(A25,befuto!$A$4:$D$64,4,FALSE)</f>
        <v>#N/A</v>
      </c>
      <c r="M25" s="38" t="e">
        <f>VLOOKUP(A25,befuto!A$4:F$64,6,FALSE)</f>
        <v>#N/A</v>
      </c>
    </row>
    <row r="26" spans="1:13" hidden="1" x14ac:dyDescent="0.3">
      <c r="A26" s="37">
        <f>Rajtlista!A27</f>
        <v>0</v>
      </c>
      <c r="B26" s="37">
        <f>Rajtlista!B27</f>
        <v>0</v>
      </c>
      <c r="C26" s="37">
        <f>Rajtlista!C27</f>
        <v>0</v>
      </c>
      <c r="D26" s="37">
        <f>Rajtlista!D27</f>
        <v>0</v>
      </c>
      <c r="E26" s="38" t="e">
        <f>VLOOKUP(A26,depo1!$A$4:$D$64,3,FALSE)</f>
        <v>#N/A</v>
      </c>
      <c r="F26" s="38" t="e">
        <f>VLOOKUP(A26,depo1!$A$4:$D$64,4,FALSE)</f>
        <v>#N/A</v>
      </c>
      <c r="G26" s="38" t="e">
        <f>VLOOKUP(A26,depo1!F$4:H$64,3,FALSE)</f>
        <v>#N/A</v>
      </c>
      <c r="H26" s="38" t="e">
        <f>VLOOKUP(A26,depo2!$A$4:$D$64,3,FALSE)</f>
        <v>#N/A</v>
      </c>
      <c r="I26" s="39" t="e">
        <f>VLOOKUP(A26,depo2!$A$4:$D$64,4,FALSE)</f>
        <v>#N/A</v>
      </c>
      <c r="J26" s="38" t="e">
        <f>VLOOKUP(A26,depo2!F$4:H$64,3,FALSE)</f>
        <v>#N/A</v>
      </c>
      <c r="K26" s="38" t="e">
        <f>VLOOKUP(A26,befuto!$A$4:$D$64,3,FALSE)</f>
        <v>#N/A</v>
      </c>
      <c r="L26" s="38" t="e">
        <f>VLOOKUP(A26,befuto!$A$4:$D$64,4,FALSE)</f>
        <v>#N/A</v>
      </c>
      <c r="M26" s="38" t="e">
        <f>VLOOKUP(A26,befuto!A$4:F$64,6,FALSE)</f>
        <v>#N/A</v>
      </c>
    </row>
    <row r="27" spans="1:13" hidden="1" x14ac:dyDescent="0.3">
      <c r="A27" s="37">
        <f>Rajtlista!A28</f>
        <v>0</v>
      </c>
      <c r="B27" s="37">
        <f>Rajtlista!B28</f>
        <v>0</v>
      </c>
      <c r="C27" s="37">
        <f>Rajtlista!C28</f>
        <v>0</v>
      </c>
      <c r="D27" s="37">
        <f>Rajtlista!D28</f>
        <v>0</v>
      </c>
      <c r="E27" s="38" t="e">
        <f>VLOOKUP(A27,depo1!$A$4:$D$64,3,FALSE)</f>
        <v>#N/A</v>
      </c>
      <c r="F27" s="38" t="e">
        <f>VLOOKUP(A27,depo1!$A$4:$D$64,4,FALSE)</f>
        <v>#N/A</v>
      </c>
      <c r="G27" s="38" t="e">
        <f>VLOOKUP(A27,depo1!F$4:H$64,3,FALSE)</f>
        <v>#N/A</v>
      </c>
      <c r="H27" s="38" t="e">
        <f>VLOOKUP(A27,depo2!$A$4:$D$64,3,FALSE)</f>
        <v>#N/A</v>
      </c>
      <c r="I27" s="39" t="e">
        <f>VLOOKUP(A27,depo2!$A$4:$D$64,4,FALSE)</f>
        <v>#N/A</v>
      </c>
      <c r="J27" s="38" t="e">
        <f>VLOOKUP(A27,depo2!F$4:H$64,3,FALSE)</f>
        <v>#N/A</v>
      </c>
      <c r="K27" s="38" t="e">
        <f>VLOOKUP(A27,befuto!$A$4:$D$64,3,FALSE)</f>
        <v>#N/A</v>
      </c>
      <c r="L27" s="38" t="e">
        <f>VLOOKUP(A27,befuto!$A$4:$D$64,4,FALSE)</f>
        <v>#N/A</v>
      </c>
      <c r="M27" s="38" t="e">
        <f>VLOOKUP(A27,befuto!A$4:F$64,6,FALSE)</f>
        <v>#N/A</v>
      </c>
    </row>
    <row r="28" spans="1:13" hidden="1" x14ac:dyDescent="0.3">
      <c r="A28" s="37">
        <f>Rajtlista!A29</f>
        <v>0</v>
      </c>
      <c r="B28" s="37">
        <f>Rajtlista!B29</f>
        <v>0</v>
      </c>
      <c r="C28" s="37">
        <f>Rajtlista!C29</f>
        <v>0</v>
      </c>
      <c r="D28" s="37">
        <f>Rajtlista!D29</f>
        <v>0</v>
      </c>
      <c r="E28" s="38" t="e">
        <f>VLOOKUP(A28,depo1!$A$4:$D$64,3,FALSE)</f>
        <v>#N/A</v>
      </c>
      <c r="F28" s="38" t="e">
        <f>VLOOKUP(A28,depo1!$A$4:$D$64,4,FALSE)</f>
        <v>#N/A</v>
      </c>
      <c r="G28" s="38" t="e">
        <f>VLOOKUP(A28,depo1!F$4:H$64,3,FALSE)</f>
        <v>#N/A</v>
      </c>
      <c r="H28" s="38" t="e">
        <f>VLOOKUP(A28,depo2!$A$4:$D$64,3,FALSE)</f>
        <v>#N/A</v>
      </c>
      <c r="I28" s="39" t="e">
        <f>VLOOKUP(A28,depo2!$A$4:$D$64,4,FALSE)</f>
        <v>#N/A</v>
      </c>
      <c r="J28" s="38" t="e">
        <f>VLOOKUP(A28,depo2!F$4:H$64,3,FALSE)</f>
        <v>#N/A</v>
      </c>
      <c r="K28" s="38" t="e">
        <f>VLOOKUP(A28,befuto!$A$4:$D$64,3,FALSE)</f>
        <v>#N/A</v>
      </c>
      <c r="L28" s="38" t="e">
        <f>VLOOKUP(A28,befuto!$A$4:$D$64,4,FALSE)</f>
        <v>#N/A</v>
      </c>
      <c r="M28" s="38" t="e">
        <f>VLOOKUP(A28,befuto!A$4:F$64,6,FALSE)</f>
        <v>#N/A</v>
      </c>
    </row>
    <row r="29" spans="1:13" hidden="1" x14ac:dyDescent="0.3">
      <c r="A29" s="37">
        <f>Rajtlista!A30</f>
        <v>0</v>
      </c>
      <c r="B29" s="37">
        <f>Rajtlista!B30</f>
        <v>0</v>
      </c>
      <c r="C29" s="37">
        <f>Rajtlista!C30</f>
        <v>0</v>
      </c>
      <c r="D29" s="37">
        <f>Rajtlista!D30</f>
        <v>0</v>
      </c>
      <c r="E29" s="38" t="e">
        <f>VLOOKUP(A29,depo1!$A$4:$D$64,3,FALSE)</f>
        <v>#N/A</v>
      </c>
      <c r="F29" s="38" t="e">
        <f>VLOOKUP(A29,depo1!$A$4:$D$64,4,FALSE)</f>
        <v>#N/A</v>
      </c>
      <c r="G29" s="38" t="e">
        <f>VLOOKUP(A29,depo1!F$4:H$64,3,FALSE)</f>
        <v>#N/A</v>
      </c>
      <c r="H29" s="38" t="e">
        <f>VLOOKUP(A29,depo2!$A$4:$D$64,3,FALSE)</f>
        <v>#N/A</v>
      </c>
      <c r="I29" s="39" t="e">
        <f>VLOOKUP(A29,depo2!$A$4:$D$64,4,FALSE)</f>
        <v>#N/A</v>
      </c>
      <c r="J29" s="38" t="e">
        <f>VLOOKUP(A29,depo2!F$4:H$64,3,FALSE)</f>
        <v>#N/A</v>
      </c>
      <c r="K29" s="38" t="e">
        <f>VLOOKUP(A29,befuto!$A$4:$D$64,3,FALSE)</f>
        <v>#N/A</v>
      </c>
      <c r="L29" s="38" t="e">
        <f>VLOOKUP(A29,befuto!$A$4:$D$64,4,FALSE)</f>
        <v>#N/A</v>
      </c>
      <c r="M29" s="38" t="e">
        <f>VLOOKUP(A29,befuto!A$4:F$64,6,FALSE)</f>
        <v>#N/A</v>
      </c>
    </row>
    <row r="30" spans="1:13" hidden="1" x14ac:dyDescent="0.3">
      <c r="A30" s="37">
        <f>Rajtlista!A31</f>
        <v>0</v>
      </c>
      <c r="B30" s="37">
        <f>Rajtlista!B31</f>
        <v>0</v>
      </c>
      <c r="C30" s="37">
        <f>Rajtlista!C31</f>
        <v>0</v>
      </c>
      <c r="D30" s="37">
        <f>Rajtlista!D31</f>
        <v>0</v>
      </c>
      <c r="E30" s="38" t="e">
        <f>VLOOKUP(A30,depo1!$A$4:$D$64,3,FALSE)</f>
        <v>#N/A</v>
      </c>
      <c r="F30" s="38" t="e">
        <f>VLOOKUP(A30,depo1!$A$4:$D$64,4,FALSE)</f>
        <v>#N/A</v>
      </c>
      <c r="G30" s="38" t="e">
        <f>VLOOKUP(A30,depo1!F$4:H$64,3,FALSE)</f>
        <v>#N/A</v>
      </c>
      <c r="H30" s="38" t="e">
        <f>VLOOKUP(A30,depo2!$A$4:$D$64,3,FALSE)</f>
        <v>#N/A</v>
      </c>
      <c r="I30" s="39" t="e">
        <f>VLOOKUP(A30,depo2!$A$4:$D$64,4,FALSE)</f>
        <v>#N/A</v>
      </c>
      <c r="J30" s="38" t="e">
        <f>VLOOKUP(A30,depo2!F$4:H$64,3,FALSE)</f>
        <v>#N/A</v>
      </c>
      <c r="K30" s="38" t="e">
        <f>VLOOKUP(A30,befuto!$A$4:$D$64,3,FALSE)</f>
        <v>#N/A</v>
      </c>
      <c r="L30" s="38" t="e">
        <f>VLOOKUP(A30,befuto!$A$4:$D$64,4,FALSE)</f>
        <v>#N/A</v>
      </c>
      <c r="M30" s="38" t="e">
        <f>VLOOKUP(A30,befuto!A$4:F$64,6,FALSE)</f>
        <v>#N/A</v>
      </c>
    </row>
    <row r="31" spans="1:13" hidden="1" x14ac:dyDescent="0.3">
      <c r="A31" s="37">
        <f>Rajtlista!A32</f>
        <v>0</v>
      </c>
      <c r="B31" s="37">
        <f>Rajtlista!B32</f>
        <v>0</v>
      </c>
      <c r="C31" s="37">
        <f>Rajtlista!C32</f>
        <v>0</v>
      </c>
      <c r="D31" s="37">
        <f>Rajtlista!D32</f>
        <v>0</v>
      </c>
      <c r="E31" s="38" t="e">
        <f>VLOOKUP(A31,depo1!$A$4:$D$64,3,FALSE)</f>
        <v>#N/A</v>
      </c>
      <c r="F31" s="38" t="e">
        <f>VLOOKUP(A31,depo1!$A$4:$D$64,4,FALSE)</f>
        <v>#N/A</v>
      </c>
      <c r="G31" s="38" t="e">
        <f>VLOOKUP(A31,depo1!F$4:H$64,3,FALSE)</f>
        <v>#N/A</v>
      </c>
      <c r="H31" s="38" t="e">
        <f>VLOOKUP(A31,depo2!$A$4:$D$64,3,FALSE)</f>
        <v>#N/A</v>
      </c>
      <c r="I31" s="39" t="e">
        <f>VLOOKUP(A31,depo2!$A$4:$D$64,4,FALSE)</f>
        <v>#N/A</v>
      </c>
      <c r="J31" s="38" t="e">
        <f>VLOOKUP(A31,depo2!F$4:H$64,3,FALSE)</f>
        <v>#N/A</v>
      </c>
      <c r="K31" s="38" t="e">
        <f>VLOOKUP(A31,befuto!$A$4:$D$64,3,FALSE)</f>
        <v>#N/A</v>
      </c>
      <c r="L31" s="38" t="e">
        <f>VLOOKUP(A31,befuto!$A$4:$D$64,4,FALSE)</f>
        <v>#N/A</v>
      </c>
      <c r="M31" s="38" t="e">
        <f>VLOOKUP(A31,befuto!A$4:F$64,6,FALSE)</f>
        <v>#N/A</v>
      </c>
    </row>
    <row r="32" spans="1:13" hidden="1" x14ac:dyDescent="0.3">
      <c r="A32" s="37">
        <f>Rajtlista!A33</f>
        <v>0</v>
      </c>
      <c r="B32" s="37">
        <f>Rajtlista!B33</f>
        <v>0</v>
      </c>
      <c r="C32" s="37">
        <f>Rajtlista!C33</f>
        <v>0</v>
      </c>
      <c r="D32" s="37">
        <f>Rajtlista!D33</f>
        <v>0</v>
      </c>
      <c r="E32" s="38" t="e">
        <f>VLOOKUP(A32,depo1!$A$4:$D$64,3,FALSE)</f>
        <v>#N/A</v>
      </c>
      <c r="F32" s="38" t="e">
        <f>VLOOKUP(A32,depo1!$A$4:$D$64,4,FALSE)</f>
        <v>#N/A</v>
      </c>
      <c r="G32" s="38" t="e">
        <f>VLOOKUP(A32,depo1!F$4:H$64,3,FALSE)</f>
        <v>#N/A</v>
      </c>
      <c r="H32" s="38" t="e">
        <f>VLOOKUP(A32,depo2!$A$4:$D$64,3,FALSE)</f>
        <v>#N/A</v>
      </c>
      <c r="I32" s="39" t="e">
        <f>VLOOKUP(A32,depo2!$A$4:$D$64,4,FALSE)</f>
        <v>#N/A</v>
      </c>
      <c r="J32" s="38" t="e">
        <f>VLOOKUP(A32,depo2!F$4:H$64,3,FALSE)</f>
        <v>#N/A</v>
      </c>
      <c r="K32" s="38" t="e">
        <f>VLOOKUP(A32,befuto!$A$4:$D$64,3,FALSE)</f>
        <v>#N/A</v>
      </c>
      <c r="L32" s="38" t="e">
        <f>VLOOKUP(A32,befuto!$A$4:$D$64,4,FALSE)</f>
        <v>#N/A</v>
      </c>
      <c r="M32" s="38" t="e">
        <f>VLOOKUP(A32,befuto!A$4:F$64,6,FALSE)</f>
        <v>#N/A</v>
      </c>
    </row>
    <row r="33" spans="1:13" hidden="1" x14ac:dyDescent="0.3">
      <c r="A33" s="37">
        <f>Rajtlista!A34</f>
        <v>0</v>
      </c>
      <c r="B33" s="37">
        <f>Rajtlista!B34</f>
        <v>0</v>
      </c>
      <c r="C33" s="37">
        <f>Rajtlista!C34</f>
        <v>0</v>
      </c>
      <c r="D33" s="37">
        <f>Rajtlista!D34</f>
        <v>0</v>
      </c>
      <c r="E33" s="38" t="e">
        <f>VLOOKUP(A33,depo1!$A$4:$D$64,3,FALSE)</f>
        <v>#N/A</v>
      </c>
      <c r="F33" s="38" t="e">
        <f>VLOOKUP(A33,depo1!$A$4:$D$64,4,FALSE)</f>
        <v>#N/A</v>
      </c>
      <c r="G33" s="38" t="e">
        <f>VLOOKUP(A33,depo1!F$4:H$64,3,FALSE)</f>
        <v>#N/A</v>
      </c>
      <c r="H33" s="38" t="e">
        <f>VLOOKUP(A33,depo2!$A$4:$D$64,3,FALSE)</f>
        <v>#N/A</v>
      </c>
      <c r="I33" s="39" t="e">
        <f>VLOOKUP(A33,depo2!$A$4:$D$64,4,FALSE)</f>
        <v>#N/A</v>
      </c>
      <c r="J33" s="38" t="e">
        <f>VLOOKUP(A33,depo2!F$4:H$64,3,FALSE)</f>
        <v>#N/A</v>
      </c>
      <c r="K33" s="38" t="e">
        <f>VLOOKUP(A33,befuto!$A$4:$D$64,3,FALSE)</f>
        <v>#N/A</v>
      </c>
      <c r="L33" s="38" t="e">
        <f>VLOOKUP(A33,befuto!$A$4:$D$64,4,FALSE)</f>
        <v>#N/A</v>
      </c>
      <c r="M33" s="38" t="e">
        <f>VLOOKUP(A33,befuto!A$4:F$64,6,FALSE)</f>
        <v>#N/A</v>
      </c>
    </row>
    <row r="34" spans="1:13" hidden="1" x14ac:dyDescent="0.3">
      <c r="A34" s="37">
        <f>Rajtlista!A35</f>
        <v>0</v>
      </c>
      <c r="B34" s="37">
        <f>Rajtlista!B35</f>
        <v>0</v>
      </c>
      <c r="C34" s="37">
        <f>Rajtlista!C35</f>
        <v>0</v>
      </c>
      <c r="D34" s="37">
        <f>Rajtlista!D35</f>
        <v>0</v>
      </c>
      <c r="E34" s="38" t="e">
        <f>VLOOKUP(A34,depo1!$A$4:$D$64,3,FALSE)</f>
        <v>#N/A</v>
      </c>
      <c r="F34" s="38" t="e">
        <f>VLOOKUP(A34,depo1!$A$4:$D$64,4,FALSE)</f>
        <v>#N/A</v>
      </c>
      <c r="G34" s="38" t="e">
        <f>VLOOKUP(A34,depo1!F$4:H$64,3,FALSE)</f>
        <v>#N/A</v>
      </c>
      <c r="H34" s="38" t="e">
        <f>VLOOKUP(A34,depo2!$A$4:$D$64,3,FALSE)</f>
        <v>#N/A</v>
      </c>
      <c r="I34" s="39" t="e">
        <f>VLOOKUP(A34,depo2!$A$4:$D$64,4,FALSE)</f>
        <v>#N/A</v>
      </c>
      <c r="J34" s="38" t="e">
        <f>VLOOKUP(A34,depo2!F$4:H$64,3,FALSE)</f>
        <v>#N/A</v>
      </c>
      <c r="K34" s="38" t="e">
        <f>VLOOKUP(A34,befuto!$A$4:$D$64,3,FALSE)</f>
        <v>#N/A</v>
      </c>
      <c r="L34" s="38" t="e">
        <f>VLOOKUP(A34,befuto!$A$4:$D$64,4,FALSE)</f>
        <v>#N/A</v>
      </c>
      <c r="M34" s="38" t="e">
        <f>VLOOKUP(A34,befuto!A$4:F$64,6,FALSE)</f>
        <v>#N/A</v>
      </c>
    </row>
    <row r="35" spans="1:13" hidden="1" x14ac:dyDescent="0.3">
      <c r="A35" s="37">
        <f>Rajtlista!A36</f>
        <v>0</v>
      </c>
      <c r="B35" s="37">
        <f>Rajtlista!B36</f>
        <v>0</v>
      </c>
      <c r="C35" s="37">
        <f>Rajtlista!C36</f>
        <v>0</v>
      </c>
      <c r="D35" s="37">
        <f>Rajtlista!D36</f>
        <v>0</v>
      </c>
      <c r="E35" s="38" t="e">
        <f>VLOOKUP(A35,depo1!$A$4:$D$64,3,FALSE)</f>
        <v>#N/A</v>
      </c>
      <c r="F35" s="38" t="e">
        <f>VLOOKUP(A35,depo1!$A$4:$D$64,4,FALSE)</f>
        <v>#N/A</v>
      </c>
      <c r="G35" s="38" t="e">
        <f>VLOOKUP(A35,depo1!F$4:H$64,3,FALSE)</f>
        <v>#N/A</v>
      </c>
      <c r="H35" s="38" t="e">
        <f>VLOOKUP(A35,depo2!$A$4:$D$64,3,FALSE)</f>
        <v>#N/A</v>
      </c>
      <c r="I35" s="39" t="e">
        <f>VLOOKUP(A35,depo2!$A$4:$D$64,4,FALSE)</f>
        <v>#N/A</v>
      </c>
      <c r="J35" s="38" t="e">
        <f>VLOOKUP(A35,depo2!F$4:H$64,3,FALSE)</f>
        <v>#N/A</v>
      </c>
      <c r="K35" s="38" t="e">
        <f>VLOOKUP(A35,befuto!$A$4:$D$64,3,FALSE)</f>
        <v>#N/A</v>
      </c>
      <c r="L35" s="38" t="e">
        <f>VLOOKUP(A35,befuto!$A$4:$D$64,4,FALSE)</f>
        <v>#N/A</v>
      </c>
      <c r="M35" s="38" t="e">
        <f>VLOOKUP(A35,befuto!A$4:F$64,6,FALSE)</f>
        <v>#N/A</v>
      </c>
    </row>
    <row r="36" spans="1:13" hidden="1" x14ac:dyDescent="0.3">
      <c r="A36" s="37">
        <f>Rajtlista!A37</f>
        <v>0</v>
      </c>
      <c r="B36" s="37">
        <f>Rajtlista!B37</f>
        <v>0</v>
      </c>
      <c r="C36" s="37">
        <f>Rajtlista!C37</f>
        <v>0</v>
      </c>
      <c r="D36" s="37">
        <f>Rajtlista!D37</f>
        <v>0</v>
      </c>
      <c r="E36" s="38" t="e">
        <f>VLOOKUP(A36,depo1!$A$4:$D$64,3,FALSE)</f>
        <v>#N/A</v>
      </c>
      <c r="F36" s="38" t="e">
        <f>VLOOKUP(A36,depo1!$A$4:$D$64,4,FALSE)</f>
        <v>#N/A</v>
      </c>
      <c r="G36" s="38" t="e">
        <f>VLOOKUP(A36,depo1!F$4:H$64,3,FALSE)</f>
        <v>#N/A</v>
      </c>
      <c r="H36" s="38" t="e">
        <f>VLOOKUP(A36,depo2!$A$4:$D$64,3,FALSE)</f>
        <v>#N/A</v>
      </c>
      <c r="I36" s="39" t="e">
        <f>VLOOKUP(A36,depo2!$A$4:$D$64,4,FALSE)</f>
        <v>#N/A</v>
      </c>
      <c r="J36" s="38" t="e">
        <f>VLOOKUP(A36,depo2!F$4:H$64,3,FALSE)</f>
        <v>#N/A</v>
      </c>
      <c r="K36" s="38" t="e">
        <f>VLOOKUP(A36,befuto!$A$4:$D$64,3,FALSE)</f>
        <v>#N/A</v>
      </c>
      <c r="L36" s="38" t="e">
        <f>VLOOKUP(A36,befuto!$A$4:$D$64,4,FALSE)</f>
        <v>#N/A</v>
      </c>
      <c r="M36" s="38" t="e">
        <f>VLOOKUP(A36,befuto!A$4:F$64,6,FALSE)</f>
        <v>#N/A</v>
      </c>
    </row>
    <row r="37" spans="1:13" hidden="1" x14ac:dyDescent="0.3">
      <c r="A37" s="37">
        <f>Rajtlista!A38</f>
        <v>0</v>
      </c>
      <c r="B37" s="37">
        <f>Rajtlista!B38</f>
        <v>0</v>
      </c>
      <c r="C37" s="37">
        <f>Rajtlista!C38</f>
        <v>0</v>
      </c>
      <c r="D37" s="37">
        <f>Rajtlista!D38</f>
        <v>0</v>
      </c>
      <c r="E37" s="38" t="e">
        <f>VLOOKUP(A37,depo1!$A$4:$D$64,3,FALSE)</f>
        <v>#N/A</v>
      </c>
      <c r="F37" s="38" t="e">
        <f>VLOOKUP(A37,depo1!$A$4:$D$64,4,FALSE)</f>
        <v>#N/A</v>
      </c>
      <c r="G37" s="38" t="e">
        <f>VLOOKUP(A37,depo1!F$4:H$64,3,FALSE)</f>
        <v>#N/A</v>
      </c>
      <c r="H37" s="38" t="e">
        <f>VLOOKUP(A37,depo2!$A$4:$D$64,3,FALSE)</f>
        <v>#N/A</v>
      </c>
      <c r="I37" s="39" t="e">
        <f>VLOOKUP(A37,depo2!$A$4:$D$64,4,FALSE)</f>
        <v>#N/A</v>
      </c>
      <c r="J37" s="38" t="e">
        <f>VLOOKUP(A37,depo2!F$4:H$64,3,FALSE)</f>
        <v>#N/A</v>
      </c>
      <c r="K37" s="38" t="e">
        <f>VLOOKUP(A37,befuto!$A$4:$D$64,3,FALSE)</f>
        <v>#N/A</v>
      </c>
      <c r="L37" s="38" t="e">
        <f>VLOOKUP(A37,befuto!$A$4:$D$64,4,FALSE)</f>
        <v>#N/A</v>
      </c>
      <c r="M37" s="38" t="e">
        <f>VLOOKUP(A37,befuto!A$4:F$64,6,FALSE)</f>
        <v>#N/A</v>
      </c>
    </row>
    <row r="38" spans="1:13" hidden="1" x14ac:dyDescent="0.3">
      <c r="A38" s="37">
        <f>Rajtlista!A39</f>
        <v>0</v>
      </c>
      <c r="B38" s="37">
        <f>Rajtlista!B39</f>
        <v>0</v>
      </c>
      <c r="C38" s="37">
        <f>Rajtlista!C39</f>
        <v>0</v>
      </c>
      <c r="D38" s="37">
        <f>Rajtlista!D39</f>
        <v>0</v>
      </c>
      <c r="E38" s="38" t="e">
        <f>VLOOKUP(A38,depo1!$A$4:$D$64,3,FALSE)</f>
        <v>#N/A</v>
      </c>
      <c r="F38" s="38" t="e">
        <f>VLOOKUP(A38,depo1!$A$4:$D$64,4,FALSE)</f>
        <v>#N/A</v>
      </c>
      <c r="G38" s="38" t="e">
        <f>VLOOKUP(A38,depo1!F$4:H$64,3,FALSE)</f>
        <v>#N/A</v>
      </c>
      <c r="H38" s="38" t="e">
        <f>VLOOKUP(A38,depo2!$A$4:$D$64,3,FALSE)</f>
        <v>#N/A</v>
      </c>
      <c r="I38" s="39" t="e">
        <f>VLOOKUP(A38,depo2!$A$4:$D$64,4,FALSE)</f>
        <v>#N/A</v>
      </c>
      <c r="J38" s="38" t="e">
        <f>VLOOKUP(A38,depo2!F$4:H$64,3,FALSE)</f>
        <v>#N/A</v>
      </c>
      <c r="K38" s="38" t="e">
        <f>VLOOKUP(A38,befuto!$A$4:$D$64,3,FALSE)</f>
        <v>#N/A</v>
      </c>
      <c r="L38" s="38" t="e">
        <f>VLOOKUP(A38,befuto!$A$4:$D$64,4,FALSE)</f>
        <v>#N/A</v>
      </c>
      <c r="M38" s="38" t="e">
        <f>VLOOKUP(A38,befuto!A$4:F$64,6,FALSE)</f>
        <v>#N/A</v>
      </c>
    </row>
    <row r="39" spans="1:13" hidden="1" x14ac:dyDescent="0.3">
      <c r="A39" s="37">
        <f>Rajtlista!A40</f>
        <v>0</v>
      </c>
      <c r="B39" s="37">
        <f>Rajtlista!B40</f>
        <v>0</v>
      </c>
      <c r="C39" s="37">
        <f>Rajtlista!C40</f>
        <v>0</v>
      </c>
      <c r="D39" s="37">
        <f>Rajtlista!D40</f>
        <v>0</v>
      </c>
      <c r="E39" s="38" t="e">
        <f>VLOOKUP(A39,depo1!$A$4:$D$64,3,FALSE)</f>
        <v>#N/A</v>
      </c>
      <c r="F39" s="38" t="e">
        <f>VLOOKUP(A39,depo1!$A$4:$D$64,4,FALSE)</f>
        <v>#N/A</v>
      </c>
      <c r="G39" s="38" t="e">
        <f>VLOOKUP(A39,depo1!F$4:H$64,3,FALSE)</f>
        <v>#N/A</v>
      </c>
      <c r="H39" s="38" t="e">
        <f>VLOOKUP(A39,depo2!$A$4:$D$64,3,FALSE)</f>
        <v>#N/A</v>
      </c>
      <c r="I39" s="39" t="e">
        <f>VLOOKUP(A39,depo2!$A$4:$D$64,4,FALSE)</f>
        <v>#N/A</v>
      </c>
      <c r="J39" s="38" t="e">
        <f>VLOOKUP(A39,depo2!F$4:H$64,3,FALSE)</f>
        <v>#N/A</v>
      </c>
      <c r="K39" s="38" t="e">
        <f>VLOOKUP(A39,befuto!$A$4:$D$64,3,FALSE)</f>
        <v>#N/A</v>
      </c>
      <c r="L39" s="38" t="e">
        <f>VLOOKUP(A39,befuto!$A$4:$D$64,4,FALSE)</f>
        <v>#N/A</v>
      </c>
      <c r="M39" s="38" t="e">
        <f>VLOOKUP(A39,befuto!A$4:F$64,6,FALSE)</f>
        <v>#N/A</v>
      </c>
    </row>
    <row r="40" spans="1:13" hidden="1" x14ac:dyDescent="0.3">
      <c r="A40" s="37">
        <f>Rajtlista!A41</f>
        <v>0</v>
      </c>
      <c r="B40" s="37">
        <f>Rajtlista!B41</f>
        <v>0</v>
      </c>
      <c r="C40" s="37">
        <f>Rajtlista!C41</f>
        <v>0</v>
      </c>
      <c r="D40" s="37">
        <f>Rajtlista!D41</f>
        <v>0</v>
      </c>
      <c r="E40" s="38" t="e">
        <f>VLOOKUP(A40,depo1!$A$4:$D$64,3,FALSE)</f>
        <v>#N/A</v>
      </c>
      <c r="F40" s="38" t="e">
        <f>VLOOKUP(A40,depo1!$A$4:$D$64,4,FALSE)</f>
        <v>#N/A</v>
      </c>
      <c r="G40" s="38" t="e">
        <f>VLOOKUP(A40,depo1!F$4:H$64,3,FALSE)</f>
        <v>#N/A</v>
      </c>
      <c r="H40" s="38" t="e">
        <f>VLOOKUP(A40,depo2!$A$4:$D$64,3,FALSE)</f>
        <v>#N/A</v>
      </c>
      <c r="I40" s="39" t="e">
        <f>VLOOKUP(A40,depo2!$A$4:$D$64,4,FALSE)</f>
        <v>#N/A</v>
      </c>
      <c r="J40" s="38" t="e">
        <f>VLOOKUP(A40,depo2!F$4:H$64,3,FALSE)</f>
        <v>#N/A</v>
      </c>
      <c r="K40" s="38" t="e">
        <f>VLOOKUP(A40,befuto!$A$4:$D$64,3,FALSE)</f>
        <v>#N/A</v>
      </c>
      <c r="L40" s="38" t="e">
        <f>VLOOKUP(A40,befuto!$A$4:$D$64,4,FALSE)</f>
        <v>#N/A</v>
      </c>
      <c r="M40" s="38" t="e">
        <f>VLOOKUP(A40,befuto!A$4:F$64,6,FALSE)</f>
        <v>#N/A</v>
      </c>
    </row>
    <row r="41" spans="1:13" hidden="1" x14ac:dyDescent="0.3">
      <c r="A41" s="37">
        <f>Rajtlista!A42</f>
        <v>0</v>
      </c>
      <c r="B41" s="37">
        <f>Rajtlista!B42</f>
        <v>0</v>
      </c>
      <c r="C41" s="37">
        <f>Rajtlista!C42</f>
        <v>0</v>
      </c>
      <c r="D41" s="37">
        <f>Rajtlista!D42</f>
        <v>0</v>
      </c>
      <c r="E41" s="38" t="e">
        <f>VLOOKUP(A41,depo1!$A$4:$D$64,3,FALSE)</f>
        <v>#N/A</v>
      </c>
      <c r="F41" s="38" t="e">
        <f>VLOOKUP(A41,depo1!$A$4:$D$64,4,FALSE)</f>
        <v>#N/A</v>
      </c>
      <c r="G41" s="38" t="e">
        <f>VLOOKUP(A41,depo1!F$4:H$64,3,FALSE)</f>
        <v>#N/A</v>
      </c>
      <c r="H41" s="38" t="e">
        <f>VLOOKUP(A41,depo2!$A$4:$D$64,3,FALSE)</f>
        <v>#N/A</v>
      </c>
      <c r="I41" s="39" t="e">
        <f>VLOOKUP(A41,depo2!$A$4:$D$64,4,FALSE)</f>
        <v>#N/A</v>
      </c>
      <c r="J41" s="38" t="e">
        <f>VLOOKUP(A41,depo2!F$4:H$64,3,FALSE)</f>
        <v>#N/A</v>
      </c>
      <c r="K41" s="38" t="e">
        <f>VLOOKUP(A41,befuto!$A$4:$D$64,3,FALSE)</f>
        <v>#N/A</v>
      </c>
      <c r="L41" s="38" t="e">
        <f>VLOOKUP(A41,befuto!$A$4:$D$64,4,FALSE)</f>
        <v>#N/A</v>
      </c>
      <c r="M41" s="38" t="e">
        <f>VLOOKUP(A41,befuto!A$4:F$64,6,FALSE)</f>
        <v>#N/A</v>
      </c>
    </row>
    <row r="42" spans="1:13" hidden="1" x14ac:dyDescent="0.3">
      <c r="A42" s="37">
        <f>Rajtlista!A43</f>
        <v>0</v>
      </c>
      <c r="B42" s="37">
        <f>Rajtlista!B43</f>
        <v>0</v>
      </c>
      <c r="C42" s="37">
        <f>Rajtlista!C43</f>
        <v>0</v>
      </c>
      <c r="D42" s="37">
        <f>Rajtlista!D43</f>
        <v>0</v>
      </c>
      <c r="E42" s="38" t="e">
        <f>VLOOKUP(A42,depo1!$A$4:$D$64,3,FALSE)</f>
        <v>#N/A</v>
      </c>
      <c r="F42" s="38" t="e">
        <f>VLOOKUP(A42,depo1!$A$4:$D$64,4,FALSE)</f>
        <v>#N/A</v>
      </c>
      <c r="G42" s="38" t="e">
        <f>VLOOKUP(A42,depo1!F$4:H$64,3,FALSE)</f>
        <v>#N/A</v>
      </c>
      <c r="H42" s="38" t="e">
        <f>VLOOKUP(A42,depo2!$A$4:$D$64,3,FALSE)</f>
        <v>#N/A</v>
      </c>
      <c r="I42" s="39" t="e">
        <f>VLOOKUP(A42,depo2!$A$4:$D$64,4,FALSE)</f>
        <v>#N/A</v>
      </c>
      <c r="J42" s="38" t="e">
        <f>VLOOKUP(A42,depo2!F$4:H$64,3,FALSE)</f>
        <v>#N/A</v>
      </c>
      <c r="K42" s="38" t="e">
        <f>VLOOKUP(A42,befuto!$A$4:$D$64,3,FALSE)</f>
        <v>#N/A</v>
      </c>
      <c r="L42" s="38" t="e">
        <f>VLOOKUP(A42,befuto!$A$4:$D$64,4,FALSE)</f>
        <v>#N/A</v>
      </c>
      <c r="M42" s="38" t="e">
        <f>VLOOKUP(A42,befuto!A$4:F$64,6,FALSE)</f>
        <v>#N/A</v>
      </c>
    </row>
    <row r="43" spans="1:13" hidden="1" x14ac:dyDescent="0.3">
      <c r="A43" s="37">
        <f>Rajtlista!A44</f>
        <v>0</v>
      </c>
      <c r="B43" s="37">
        <f>Rajtlista!B44</f>
        <v>0</v>
      </c>
      <c r="C43" s="37">
        <f>Rajtlista!C44</f>
        <v>0</v>
      </c>
      <c r="D43" s="37">
        <f>Rajtlista!D44</f>
        <v>0</v>
      </c>
      <c r="E43" s="38" t="e">
        <f>VLOOKUP(A43,depo1!$A$4:$D$64,3,FALSE)</f>
        <v>#N/A</v>
      </c>
      <c r="F43" s="38" t="e">
        <f>VLOOKUP(A43,depo1!$A$4:$D$64,4,FALSE)</f>
        <v>#N/A</v>
      </c>
      <c r="G43" s="38" t="e">
        <f>VLOOKUP(A43,depo1!F$4:H$64,3,FALSE)</f>
        <v>#N/A</v>
      </c>
      <c r="H43" s="38" t="e">
        <f>VLOOKUP(A43,depo2!$A$4:$D$64,3,FALSE)</f>
        <v>#N/A</v>
      </c>
      <c r="I43" s="39" t="e">
        <f>VLOOKUP(A43,depo2!$A$4:$D$64,4,FALSE)</f>
        <v>#N/A</v>
      </c>
      <c r="J43" s="38" t="e">
        <f>VLOOKUP(A43,depo2!F$4:H$64,3,FALSE)</f>
        <v>#N/A</v>
      </c>
      <c r="K43" s="38" t="e">
        <f>VLOOKUP(A43,befuto!$A$4:$D$64,3,FALSE)</f>
        <v>#N/A</v>
      </c>
      <c r="L43" s="38" t="e">
        <f>VLOOKUP(A43,befuto!$A$4:$D$64,4,FALSE)</f>
        <v>#N/A</v>
      </c>
      <c r="M43" s="38" t="e">
        <f>VLOOKUP(A43,befuto!A$4:F$64,6,FALSE)</f>
        <v>#N/A</v>
      </c>
    </row>
    <row r="44" spans="1:13" hidden="1" x14ac:dyDescent="0.3">
      <c r="A44" s="37">
        <f>Rajtlista!A45</f>
        <v>0</v>
      </c>
      <c r="B44" s="37">
        <f>Rajtlista!B45</f>
        <v>0</v>
      </c>
      <c r="C44" s="37">
        <f>Rajtlista!C45</f>
        <v>0</v>
      </c>
      <c r="D44" s="37">
        <f>Rajtlista!D45</f>
        <v>0</v>
      </c>
      <c r="E44" s="38" t="e">
        <f>VLOOKUP(A44,depo1!$A$4:$D$64,3,FALSE)</f>
        <v>#N/A</v>
      </c>
      <c r="F44" s="38" t="e">
        <f>VLOOKUP(A44,depo1!$A$4:$D$64,4,FALSE)</f>
        <v>#N/A</v>
      </c>
      <c r="G44" s="38" t="e">
        <f>VLOOKUP(A44,depo1!F$4:H$64,3,FALSE)</f>
        <v>#N/A</v>
      </c>
      <c r="H44" s="38" t="e">
        <f>VLOOKUP(A44,depo2!$A$4:$D$64,3,FALSE)</f>
        <v>#N/A</v>
      </c>
      <c r="I44" s="39" t="e">
        <f>VLOOKUP(A44,depo2!$A$4:$D$64,4,FALSE)</f>
        <v>#N/A</v>
      </c>
      <c r="J44" s="38" t="e">
        <f>VLOOKUP(A44,depo2!F$4:H$64,3,FALSE)</f>
        <v>#N/A</v>
      </c>
      <c r="K44" s="38" t="e">
        <f>VLOOKUP(A44,befuto!$A$4:$D$64,3,FALSE)</f>
        <v>#N/A</v>
      </c>
      <c r="L44" s="38" t="e">
        <f>VLOOKUP(A44,befuto!$A$4:$D$64,4,FALSE)</f>
        <v>#N/A</v>
      </c>
      <c r="M44" s="38" t="e">
        <f>VLOOKUP(A44,befuto!A$4:F$64,6,FALSE)</f>
        <v>#N/A</v>
      </c>
    </row>
    <row r="45" spans="1:13" hidden="1" x14ac:dyDescent="0.3">
      <c r="A45" s="37">
        <f>Rajtlista!A46</f>
        <v>0</v>
      </c>
      <c r="B45" s="37">
        <f>Rajtlista!B46</f>
        <v>0</v>
      </c>
      <c r="C45" s="37">
        <f>Rajtlista!C46</f>
        <v>0</v>
      </c>
      <c r="D45" s="37">
        <f>Rajtlista!D46</f>
        <v>0</v>
      </c>
      <c r="E45" s="38" t="e">
        <f>VLOOKUP(A45,depo1!$A$4:$D$64,3,FALSE)</f>
        <v>#N/A</v>
      </c>
      <c r="F45" s="38" t="e">
        <f>VLOOKUP(A45,depo1!$A$4:$D$64,4,FALSE)</f>
        <v>#N/A</v>
      </c>
      <c r="G45" s="38" t="e">
        <f>VLOOKUP(A45,depo1!F$4:H$64,3,FALSE)</f>
        <v>#N/A</v>
      </c>
      <c r="H45" s="38" t="e">
        <f>VLOOKUP(A45,depo2!$A$4:$D$64,3,FALSE)</f>
        <v>#N/A</v>
      </c>
      <c r="I45" s="39" t="e">
        <f>VLOOKUP(A45,depo2!$A$4:$D$64,4,FALSE)</f>
        <v>#N/A</v>
      </c>
      <c r="J45" s="38" t="e">
        <f>VLOOKUP(A45,depo2!F$4:H$64,3,FALSE)</f>
        <v>#N/A</v>
      </c>
      <c r="K45" s="38" t="e">
        <f>VLOOKUP(A45,befuto!$A$4:$D$64,3,FALSE)</f>
        <v>#N/A</v>
      </c>
      <c r="L45" s="38" t="e">
        <f>VLOOKUP(A45,befuto!$A$4:$D$64,4,FALSE)</f>
        <v>#N/A</v>
      </c>
      <c r="M45" s="38" t="e">
        <f>VLOOKUP(A45,befuto!A$4:F$64,6,FALSE)</f>
        <v>#N/A</v>
      </c>
    </row>
    <row r="46" spans="1:13" hidden="1" x14ac:dyDescent="0.3">
      <c r="A46" s="37">
        <f>Rajtlista!A47</f>
        <v>0</v>
      </c>
      <c r="B46" s="37">
        <f>Rajtlista!B47</f>
        <v>0</v>
      </c>
      <c r="C46" s="37">
        <f>Rajtlista!C47</f>
        <v>0</v>
      </c>
      <c r="D46" s="37">
        <f>Rajtlista!D47</f>
        <v>0</v>
      </c>
      <c r="E46" s="38" t="e">
        <f>VLOOKUP(A46,depo1!$A$4:$D$64,3,FALSE)</f>
        <v>#N/A</v>
      </c>
      <c r="F46" s="38" t="e">
        <f>VLOOKUP(A46,depo1!$A$4:$D$64,4,FALSE)</f>
        <v>#N/A</v>
      </c>
      <c r="G46" s="38" t="e">
        <f>VLOOKUP(A46,depo1!F$4:H$64,3,FALSE)</f>
        <v>#N/A</v>
      </c>
      <c r="H46" s="38" t="e">
        <f>VLOOKUP(A46,depo2!$A$4:$D$64,3,FALSE)</f>
        <v>#N/A</v>
      </c>
      <c r="I46" s="39" t="e">
        <f>VLOOKUP(A46,depo2!$A$4:$D$64,4,FALSE)</f>
        <v>#N/A</v>
      </c>
      <c r="J46" s="38" t="e">
        <f>VLOOKUP(A46,depo2!F$4:H$64,3,FALSE)</f>
        <v>#N/A</v>
      </c>
      <c r="K46" s="38" t="e">
        <f>VLOOKUP(A46,befuto!$A$4:$D$64,3,FALSE)</f>
        <v>#N/A</v>
      </c>
      <c r="L46" s="38" t="e">
        <f>VLOOKUP(A46,befuto!$A$4:$D$64,4,FALSE)</f>
        <v>#N/A</v>
      </c>
      <c r="M46" s="38" t="e">
        <f>VLOOKUP(A46,befuto!A$4:F$64,6,FALSE)</f>
        <v>#N/A</v>
      </c>
    </row>
    <row r="47" spans="1:13" hidden="1" x14ac:dyDescent="0.3">
      <c r="A47" s="37">
        <f>Rajtlista!A48</f>
        <v>0</v>
      </c>
      <c r="B47" s="37">
        <f>Rajtlista!B48</f>
        <v>0</v>
      </c>
      <c r="C47" s="37">
        <f>Rajtlista!C48</f>
        <v>0</v>
      </c>
      <c r="D47" s="37">
        <f>Rajtlista!D48</f>
        <v>0</v>
      </c>
      <c r="E47" s="38" t="e">
        <f>VLOOKUP(A47,depo1!$A$4:$D$64,3,FALSE)</f>
        <v>#N/A</v>
      </c>
      <c r="F47" s="38" t="e">
        <f>VLOOKUP(A47,depo1!$A$4:$D$64,4,FALSE)</f>
        <v>#N/A</v>
      </c>
      <c r="G47" s="38" t="e">
        <f>VLOOKUP(A47,depo1!F$4:H$64,3,FALSE)</f>
        <v>#N/A</v>
      </c>
      <c r="H47" s="38" t="e">
        <f>VLOOKUP(A47,depo2!$A$4:$D$64,3,FALSE)</f>
        <v>#N/A</v>
      </c>
      <c r="I47" s="39" t="e">
        <f>VLOOKUP(A47,depo2!$A$4:$D$64,4,FALSE)</f>
        <v>#N/A</v>
      </c>
      <c r="J47" s="38" t="e">
        <f>VLOOKUP(A47,depo2!F$4:H$64,3,FALSE)</f>
        <v>#N/A</v>
      </c>
      <c r="K47" s="38" t="e">
        <f>VLOOKUP(A47,befuto!$A$4:$D$64,3,FALSE)</f>
        <v>#N/A</v>
      </c>
      <c r="L47" s="38" t="e">
        <f>VLOOKUP(A47,befuto!$A$4:$D$64,4,FALSE)</f>
        <v>#N/A</v>
      </c>
      <c r="M47" s="38" t="e">
        <f>VLOOKUP(A47,befuto!A$4:F$64,6,FALSE)</f>
        <v>#N/A</v>
      </c>
    </row>
    <row r="48" spans="1:13" hidden="1" x14ac:dyDescent="0.3">
      <c r="A48" s="37">
        <f>Rajtlista!A49</f>
        <v>0</v>
      </c>
      <c r="B48" s="37">
        <f>Rajtlista!B49</f>
        <v>0</v>
      </c>
      <c r="C48" s="37">
        <f>Rajtlista!C49</f>
        <v>0</v>
      </c>
      <c r="D48" s="37">
        <f>Rajtlista!D49</f>
        <v>0</v>
      </c>
      <c r="E48" s="38" t="e">
        <f>VLOOKUP(A48,depo1!$A$4:$D$64,3,FALSE)</f>
        <v>#N/A</v>
      </c>
      <c r="F48" s="38" t="e">
        <f>VLOOKUP(A48,depo1!$A$4:$D$64,4,FALSE)</f>
        <v>#N/A</v>
      </c>
      <c r="G48" s="38" t="e">
        <f>VLOOKUP(A48,depo1!F$4:H$64,3,FALSE)</f>
        <v>#N/A</v>
      </c>
      <c r="H48" s="38" t="e">
        <f>VLOOKUP(A48,depo2!$A$4:$D$64,3,FALSE)</f>
        <v>#N/A</v>
      </c>
      <c r="I48" s="39" t="e">
        <f>VLOOKUP(A48,depo2!$A$4:$D$64,4,FALSE)</f>
        <v>#N/A</v>
      </c>
      <c r="J48" s="38" t="e">
        <f>VLOOKUP(A48,depo2!F$4:H$64,3,FALSE)</f>
        <v>#N/A</v>
      </c>
      <c r="K48" s="38" t="e">
        <f>VLOOKUP(A48,befuto!$A$4:$D$64,3,FALSE)</f>
        <v>#N/A</v>
      </c>
      <c r="L48" s="38" t="e">
        <f>VLOOKUP(A48,befuto!$A$4:$D$64,4,FALSE)</f>
        <v>#N/A</v>
      </c>
      <c r="M48" s="38" t="e">
        <f>VLOOKUP(A48,befuto!A$4:F$64,6,FALSE)</f>
        <v>#N/A</v>
      </c>
    </row>
    <row r="49" spans="1:13" hidden="1" x14ac:dyDescent="0.3">
      <c r="A49" s="37">
        <f>Rajtlista!A50</f>
        <v>0</v>
      </c>
      <c r="B49" s="37">
        <f>Rajtlista!B50</f>
        <v>0</v>
      </c>
      <c r="C49" s="37">
        <f>Rajtlista!C50</f>
        <v>0</v>
      </c>
      <c r="D49" s="37">
        <f>Rajtlista!D50</f>
        <v>0</v>
      </c>
      <c r="E49" s="38" t="e">
        <f>VLOOKUP(A49,depo1!$A$4:$D$64,3,FALSE)</f>
        <v>#N/A</v>
      </c>
      <c r="F49" s="38" t="e">
        <f>VLOOKUP(A49,depo1!$A$4:$D$64,4,FALSE)</f>
        <v>#N/A</v>
      </c>
      <c r="G49" s="38" t="e">
        <f>VLOOKUP(A49,depo1!F$4:H$64,3,FALSE)</f>
        <v>#N/A</v>
      </c>
      <c r="H49" s="38" t="e">
        <f>VLOOKUP(A49,depo2!$A$4:$D$64,3,FALSE)</f>
        <v>#N/A</v>
      </c>
      <c r="I49" s="39" t="e">
        <f>VLOOKUP(A49,depo2!$A$4:$D$64,4,FALSE)</f>
        <v>#N/A</v>
      </c>
      <c r="J49" s="38" t="e">
        <f>VLOOKUP(A49,depo2!F$4:H$64,3,FALSE)</f>
        <v>#N/A</v>
      </c>
      <c r="K49" s="38" t="e">
        <f>VLOOKUP(A49,befuto!$A$4:$D$64,3,FALSE)</f>
        <v>#N/A</v>
      </c>
      <c r="L49" s="38" t="e">
        <f>VLOOKUP(A49,befuto!$A$4:$D$64,4,FALSE)</f>
        <v>#N/A</v>
      </c>
      <c r="M49" s="38" t="e">
        <f>VLOOKUP(A49,befuto!A$4:F$64,6,FALSE)</f>
        <v>#N/A</v>
      </c>
    </row>
    <row r="50" spans="1:13" hidden="1" x14ac:dyDescent="0.3">
      <c r="A50" s="37">
        <f>Rajtlista!A51</f>
        <v>0</v>
      </c>
      <c r="B50" s="37">
        <f>Rajtlista!B51</f>
        <v>0</v>
      </c>
      <c r="C50" s="37">
        <f>Rajtlista!C51</f>
        <v>0</v>
      </c>
      <c r="D50" s="37">
        <f>Rajtlista!D51</f>
        <v>0</v>
      </c>
      <c r="E50" s="38" t="e">
        <f>VLOOKUP(A50,depo1!$A$4:$D$64,3,FALSE)</f>
        <v>#N/A</v>
      </c>
      <c r="F50" s="38" t="e">
        <f>VLOOKUP(A50,depo1!$A$4:$D$64,4,FALSE)</f>
        <v>#N/A</v>
      </c>
      <c r="G50" s="38" t="e">
        <f>VLOOKUP(A50,depo1!F$4:H$64,3,FALSE)</f>
        <v>#N/A</v>
      </c>
      <c r="H50" s="38" t="e">
        <f>VLOOKUP(A50,depo2!$A$4:$D$64,3,FALSE)</f>
        <v>#N/A</v>
      </c>
      <c r="I50" s="39" t="e">
        <f>VLOOKUP(A50,depo2!$A$4:$D$64,4,FALSE)</f>
        <v>#N/A</v>
      </c>
      <c r="J50" s="38" t="e">
        <f>VLOOKUP(A50,depo2!F$4:H$64,3,FALSE)</f>
        <v>#N/A</v>
      </c>
      <c r="K50" s="38" t="e">
        <f>VLOOKUP(A50,befuto!$A$4:$D$64,3,FALSE)</f>
        <v>#N/A</v>
      </c>
      <c r="L50" s="38" t="e">
        <f>VLOOKUP(A50,befuto!$A$4:$D$64,4,FALSE)</f>
        <v>#N/A</v>
      </c>
      <c r="M50" s="38" t="e">
        <f>VLOOKUP(A50,befuto!A$4:F$64,6,FALSE)</f>
        <v>#N/A</v>
      </c>
    </row>
    <row r="51" spans="1:13" hidden="1" x14ac:dyDescent="0.3">
      <c r="A51" s="37">
        <f>Rajtlista!A52</f>
        <v>0</v>
      </c>
      <c r="B51" s="37">
        <f>Rajtlista!B52</f>
        <v>0</v>
      </c>
      <c r="C51" s="37">
        <f>Rajtlista!C52</f>
        <v>0</v>
      </c>
      <c r="D51" s="37">
        <f>Rajtlista!D52</f>
        <v>0</v>
      </c>
      <c r="E51" s="38" t="e">
        <f>VLOOKUP(A51,depo1!$A$4:$D$64,3,FALSE)</f>
        <v>#N/A</v>
      </c>
      <c r="F51" s="38" t="e">
        <f>VLOOKUP(A51,depo1!$A$4:$D$64,4,FALSE)</f>
        <v>#N/A</v>
      </c>
      <c r="G51" s="38" t="e">
        <f>VLOOKUP(A51,depo1!F$4:H$64,3,FALSE)</f>
        <v>#N/A</v>
      </c>
      <c r="H51" s="38" t="e">
        <f>VLOOKUP(A51,depo2!$A$4:$D$64,3,FALSE)</f>
        <v>#N/A</v>
      </c>
      <c r="I51" s="39" t="e">
        <f>VLOOKUP(A51,depo2!$A$4:$D$64,4,FALSE)</f>
        <v>#N/A</v>
      </c>
      <c r="J51" s="38" t="e">
        <f>VLOOKUP(A51,depo2!F$4:H$64,3,FALSE)</f>
        <v>#N/A</v>
      </c>
      <c r="K51" s="38" t="e">
        <f>VLOOKUP(A51,befuto!$A$4:$D$64,3,FALSE)</f>
        <v>#N/A</v>
      </c>
      <c r="L51" s="38" t="e">
        <f>VLOOKUP(A51,befuto!$A$4:$D$64,4,FALSE)</f>
        <v>#N/A</v>
      </c>
      <c r="M51" s="38" t="e">
        <f>VLOOKUP(A51,befuto!A$4:F$64,6,FALSE)</f>
        <v>#N/A</v>
      </c>
    </row>
    <row r="52" spans="1:13" hidden="1" x14ac:dyDescent="0.3">
      <c r="A52" s="37">
        <f>Rajtlista!A53</f>
        <v>0</v>
      </c>
      <c r="B52" s="37">
        <f>Rajtlista!B53</f>
        <v>0</v>
      </c>
      <c r="C52" s="37">
        <f>Rajtlista!C53</f>
        <v>0</v>
      </c>
      <c r="D52" s="37">
        <f>Rajtlista!D53</f>
        <v>0</v>
      </c>
      <c r="E52" s="38" t="e">
        <f>VLOOKUP(A52,depo1!$A$4:$D$64,3,FALSE)</f>
        <v>#N/A</v>
      </c>
      <c r="F52" s="38" t="e">
        <f>VLOOKUP(A52,depo1!$A$4:$D$64,4,FALSE)</f>
        <v>#N/A</v>
      </c>
      <c r="G52" s="38" t="e">
        <f>VLOOKUP(A52,depo1!F$4:H$64,3,FALSE)</f>
        <v>#N/A</v>
      </c>
      <c r="H52" s="38" t="e">
        <f>VLOOKUP(A52,depo2!$A$4:$D$64,3,FALSE)</f>
        <v>#N/A</v>
      </c>
      <c r="I52" s="39" t="e">
        <f>VLOOKUP(A52,depo2!$A$4:$D$64,4,FALSE)</f>
        <v>#N/A</v>
      </c>
      <c r="J52" s="38" t="e">
        <f>VLOOKUP(A52,depo2!F$4:H$64,3,FALSE)</f>
        <v>#N/A</v>
      </c>
      <c r="K52" s="38" t="e">
        <f>VLOOKUP(A52,befuto!$A$4:$D$64,3,FALSE)</f>
        <v>#N/A</v>
      </c>
      <c r="L52" s="38" t="e">
        <f>VLOOKUP(A52,befuto!$A$4:$D$64,4,FALSE)</f>
        <v>#N/A</v>
      </c>
      <c r="M52" s="38" t="e">
        <f>VLOOKUP(A52,befuto!A$4:F$64,6,FALSE)</f>
        <v>#N/A</v>
      </c>
    </row>
    <row r="53" spans="1:13" hidden="1" x14ac:dyDescent="0.3">
      <c r="A53" s="37">
        <f>Rajtlista!A54</f>
        <v>0</v>
      </c>
      <c r="B53" s="37">
        <f>Rajtlista!B54</f>
        <v>0</v>
      </c>
      <c r="C53" s="37">
        <f>Rajtlista!C54</f>
        <v>0</v>
      </c>
      <c r="D53" s="37">
        <f>Rajtlista!D54</f>
        <v>0</v>
      </c>
      <c r="E53" s="38" t="e">
        <f>VLOOKUP(A53,depo1!$A$4:$D$64,3,FALSE)</f>
        <v>#N/A</v>
      </c>
      <c r="F53" s="38" t="e">
        <f>VLOOKUP(A53,depo1!$A$4:$D$64,4,FALSE)</f>
        <v>#N/A</v>
      </c>
      <c r="G53" s="38" t="e">
        <f>VLOOKUP(A53,depo1!F$4:H$64,3,FALSE)</f>
        <v>#N/A</v>
      </c>
      <c r="H53" s="38" t="e">
        <f>VLOOKUP(A53,depo2!$A$4:$D$64,3,FALSE)</f>
        <v>#N/A</v>
      </c>
      <c r="I53" s="39" t="e">
        <f>VLOOKUP(A53,depo2!$A$4:$D$64,4,FALSE)</f>
        <v>#N/A</v>
      </c>
      <c r="J53" s="38" t="e">
        <f>VLOOKUP(A53,depo2!F$4:H$64,3,FALSE)</f>
        <v>#N/A</v>
      </c>
      <c r="K53" s="38" t="e">
        <f>VLOOKUP(A53,befuto!$A$4:$D$64,3,FALSE)</f>
        <v>#N/A</v>
      </c>
      <c r="L53" s="38" t="e">
        <f>VLOOKUP(A53,befuto!$A$4:$D$64,4,FALSE)</f>
        <v>#N/A</v>
      </c>
      <c r="M53" s="38" t="e">
        <f>VLOOKUP(A53,befuto!A$4:F$64,6,FALSE)</f>
        <v>#N/A</v>
      </c>
    </row>
    <row r="54" spans="1:13" hidden="1" x14ac:dyDescent="0.3">
      <c r="A54" s="37">
        <f>Rajtlista!A55</f>
        <v>0</v>
      </c>
      <c r="B54" s="37">
        <f>Rajtlista!B55</f>
        <v>0</v>
      </c>
      <c r="C54" s="37">
        <f>Rajtlista!C55</f>
        <v>0</v>
      </c>
      <c r="D54" s="37">
        <f>Rajtlista!D55</f>
        <v>0</v>
      </c>
      <c r="E54" s="38" t="e">
        <f>VLOOKUP(A54,depo1!$A$4:$D$64,3,FALSE)</f>
        <v>#N/A</v>
      </c>
      <c r="F54" s="38" t="e">
        <f>VLOOKUP(A54,depo1!$A$4:$D$64,4,FALSE)</f>
        <v>#N/A</v>
      </c>
      <c r="G54" s="38" t="e">
        <f>VLOOKUP(A54,depo1!F$4:H$64,3,FALSE)</f>
        <v>#N/A</v>
      </c>
      <c r="H54" s="38" t="e">
        <f>VLOOKUP(A54,depo2!$A$4:$D$64,3,FALSE)</f>
        <v>#N/A</v>
      </c>
      <c r="I54" s="39" t="e">
        <f>VLOOKUP(A54,depo2!$A$4:$D$64,4,FALSE)</f>
        <v>#N/A</v>
      </c>
      <c r="J54" s="38" t="e">
        <f>VLOOKUP(A54,depo2!F$4:H$64,3,FALSE)</f>
        <v>#N/A</v>
      </c>
      <c r="K54" s="38" t="e">
        <f>VLOOKUP(A54,befuto!$A$4:$D$64,3,FALSE)</f>
        <v>#N/A</v>
      </c>
      <c r="L54" s="38" t="e">
        <f>VLOOKUP(A54,befuto!$A$4:$D$64,4,FALSE)</f>
        <v>#N/A</v>
      </c>
      <c r="M54" s="38" t="e">
        <f>VLOOKUP(A54,befuto!A$4:F$64,6,FALSE)</f>
        <v>#N/A</v>
      </c>
    </row>
    <row r="55" spans="1:13" hidden="1" x14ac:dyDescent="0.3">
      <c r="A55" s="37">
        <f>Rajtlista!A56</f>
        <v>0</v>
      </c>
      <c r="B55" s="37">
        <f>Rajtlista!B56</f>
        <v>0</v>
      </c>
      <c r="C55" s="37">
        <f>Rajtlista!C56</f>
        <v>0</v>
      </c>
      <c r="D55" s="37">
        <f>Rajtlista!D56</f>
        <v>0</v>
      </c>
      <c r="E55" s="38" t="e">
        <f>VLOOKUP(A55,depo1!$A$4:$D$64,3,FALSE)</f>
        <v>#N/A</v>
      </c>
      <c r="F55" s="38" t="e">
        <f>VLOOKUP(A55,depo1!$A$4:$D$64,4,FALSE)</f>
        <v>#N/A</v>
      </c>
      <c r="G55" s="38" t="e">
        <f>VLOOKUP(A55,depo1!F$4:H$64,3,FALSE)</f>
        <v>#N/A</v>
      </c>
      <c r="H55" s="38" t="e">
        <f>VLOOKUP(A55,depo2!$A$4:$D$64,3,FALSE)</f>
        <v>#N/A</v>
      </c>
      <c r="I55" s="39" t="e">
        <f>VLOOKUP(A55,depo2!$A$4:$D$64,4,FALSE)</f>
        <v>#N/A</v>
      </c>
      <c r="J55" s="38" t="e">
        <f>VLOOKUP(A55,depo2!F$4:H$64,3,FALSE)</f>
        <v>#N/A</v>
      </c>
      <c r="K55" s="38" t="e">
        <f>VLOOKUP(A55,befuto!$A$4:$D$64,3,FALSE)</f>
        <v>#N/A</v>
      </c>
      <c r="L55" s="38" t="e">
        <f>VLOOKUP(A55,befuto!$A$4:$D$64,4,FALSE)</f>
        <v>#N/A</v>
      </c>
      <c r="M55" s="38" t="e">
        <f>VLOOKUP(A55,befuto!A$4:F$64,6,FALSE)</f>
        <v>#N/A</v>
      </c>
    </row>
    <row r="56" spans="1:13" hidden="1" x14ac:dyDescent="0.3">
      <c r="A56" s="37">
        <f>Rajtlista!A57</f>
        <v>0</v>
      </c>
      <c r="B56" s="37">
        <f>Rajtlista!B57</f>
        <v>0</v>
      </c>
      <c r="C56" s="37">
        <f>Rajtlista!C57</f>
        <v>0</v>
      </c>
      <c r="D56" s="37">
        <f>Rajtlista!D57</f>
        <v>0</v>
      </c>
      <c r="E56" s="38" t="e">
        <f>VLOOKUP(A56,depo1!$A$4:$D$64,3,FALSE)</f>
        <v>#N/A</v>
      </c>
      <c r="F56" s="38" t="e">
        <f>VLOOKUP(A56,depo1!$A$4:$D$64,4,FALSE)</f>
        <v>#N/A</v>
      </c>
      <c r="G56" s="38" t="e">
        <f>VLOOKUP(A56,depo1!F$4:H$64,3,FALSE)</f>
        <v>#N/A</v>
      </c>
      <c r="H56" s="38" t="e">
        <f>VLOOKUP(A56,depo2!$A$4:$D$64,3,FALSE)</f>
        <v>#N/A</v>
      </c>
      <c r="I56" s="39" t="e">
        <f>VLOOKUP(A56,depo2!$A$4:$D$64,4,FALSE)</f>
        <v>#N/A</v>
      </c>
      <c r="J56" s="38" t="e">
        <f>VLOOKUP(A56,depo2!F$4:H$64,3,FALSE)</f>
        <v>#N/A</v>
      </c>
      <c r="K56" s="38" t="e">
        <f>VLOOKUP(A56,befuto!$A$4:$D$64,3,FALSE)</f>
        <v>#N/A</v>
      </c>
      <c r="L56" s="38" t="e">
        <f>VLOOKUP(A56,befuto!$A$4:$D$64,4,FALSE)</f>
        <v>#N/A</v>
      </c>
      <c r="M56" s="38" t="e">
        <f>VLOOKUP(A56,befuto!A$4:F$64,6,FALSE)</f>
        <v>#N/A</v>
      </c>
    </row>
    <row r="57" spans="1:13" hidden="1" x14ac:dyDescent="0.3">
      <c r="A57" s="37">
        <f>Rajtlista!A58</f>
        <v>0</v>
      </c>
      <c r="B57" s="37">
        <f>Rajtlista!B58</f>
        <v>0</v>
      </c>
      <c r="C57" s="37">
        <f>Rajtlista!C58</f>
        <v>0</v>
      </c>
      <c r="D57" s="37">
        <f>Rajtlista!D58</f>
        <v>0</v>
      </c>
      <c r="E57" s="38" t="e">
        <f>VLOOKUP(A57,depo1!$A$4:$D$64,3,FALSE)</f>
        <v>#N/A</v>
      </c>
      <c r="F57" s="38" t="e">
        <f>VLOOKUP(A57,depo1!$A$4:$D$64,4,FALSE)</f>
        <v>#N/A</v>
      </c>
      <c r="G57" s="38" t="e">
        <f>VLOOKUP(A57,depo1!F$4:H$64,3,FALSE)</f>
        <v>#N/A</v>
      </c>
      <c r="H57" s="38" t="e">
        <f>VLOOKUP(A57,depo2!$A$4:$D$64,3,FALSE)</f>
        <v>#N/A</v>
      </c>
      <c r="I57" s="39" t="e">
        <f>VLOOKUP(A57,depo2!$A$4:$D$64,4,FALSE)</f>
        <v>#N/A</v>
      </c>
      <c r="J57" s="38" t="e">
        <f>VLOOKUP(A57,depo2!F$4:H$64,3,FALSE)</f>
        <v>#N/A</v>
      </c>
      <c r="K57" s="38" t="e">
        <f>VLOOKUP(A57,befuto!$A$4:$D$64,3,FALSE)</f>
        <v>#N/A</v>
      </c>
      <c r="L57" s="38" t="e">
        <f>VLOOKUP(A57,befuto!$A$4:$D$64,4,FALSE)</f>
        <v>#N/A</v>
      </c>
      <c r="M57" s="38" t="e">
        <f>VLOOKUP(A57,befuto!A$4:F$64,6,FALSE)</f>
        <v>#N/A</v>
      </c>
    </row>
    <row r="58" spans="1:13" hidden="1" x14ac:dyDescent="0.3">
      <c r="A58" s="37">
        <f>Rajtlista!A59</f>
        <v>0</v>
      </c>
      <c r="B58" s="37">
        <f>Rajtlista!B59</f>
        <v>0</v>
      </c>
      <c r="C58" s="37">
        <f>Rajtlista!C59</f>
        <v>0</v>
      </c>
      <c r="D58" s="37">
        <f>Rajtlista!D59</f>
        <v>0</v>
      </c>
      <c r="E58" s="38" t="e">
        <f>VLOOKUP(A58,depo1!$A$4:$D$64,3,FALSE)</f>
        <v>#N/A</v>
      </c>
      <c r="F58" s="38" t="e">
        <f>VLOOKUP(A58,depo1!$A$4:$D$64,4,FALSE)</f>
        <v>#N/A</v>
      </c>
      <c r="G58" s="38" t="e">
        <f>VLOOKUP(A58,depo1!F$4:H$64,3,FALSE)</f>
        <v>#N/A</v>
      </c>
      <c r="H58" s="38" t="e">
        <f>VLOOKUP(A58,depo2!$A$4:$D$64,3,FALSE)</f>
        <v>#N/A</v>
      </c>
      <c r="I58" s="39" t="e">
        <f>VLOOKUP(A58,depo2!$A$4:$D$64,4,FALSE)</f>
        <v>#N/A</v>
      </c>
      <c r="J58" s="38" t="e">
        <f>VLOOKUP(A58,depo2!F$4:H$64,3,FALSE)</f>
        <v>#N/A</v>
      </c>
      <c r="K58" s="38" t="e">
        <f>VLOOKUP(A58,befuto!$A$4:$D$64,3,FALSE)</f>
        <v>#N/A</v>
      </c>
      <c r="L58" s="38" t="e">
        <f>VLOOKUP(A58,befuto!$A$4:$D$64,4,FALSE)</f>
        <v>#N/A</v>
      </c>
      <c r="M58" s="38" t="e">
        <f>VLOOKUP(A58,befuto!A$4:F$64,6,FALSE)</f>
        <v>#N/A</v>
      </c>
    </row>
    <row r="59" spans="1:13" hidden="1" x14ac:dyDescent="0.3">
      <c r="A59" s="37">
        <f>Rajtlista!A60</f>
        <v>0</v>
      </c>
      <c r="B59" s="37">
        <f>Rajtlista!B60</f>
        <v>0</v>
      </c>
      <c r="C59" s="37">
        <f>Rajtlista!C60</f>
        <v>0</v>
      </c>
      <c r="D59" s="37">
        <f>Rajtlista!D60</f>
        <v>0</v>
      </c>
      <c r="E59" s="38" t="e">
        <f>VLOOKUP(A59,depo1!$A$4:$D$64,3,FALSE)</f>
        <v>#N/A</v>
      </c>
      <c r="F59" s="38" t="e">
        <f>VLOOKUP(A59,depo1!$A$4:$D$64,4,FALSE)</f>
        <v>#N/A</v>
      </c>
      <c r="G59" s="38" t="e">
        <f>VLOOKUP(A59,depo1!F$4:H$64,3,FALSE)</f>
        <v>#N/A</v>
      </c>
      <c r="H59" s="38" t="e">
        <f>VLOOKUP(A59,depo2!$A$4:$D$64,3,FALSE)</f>
        <v>#N/A</v>
      </c>
      <c r="I59" s="39" t="e">
        <f>VLOOKUP(A59,depo2!$A$4:$D$64,4,FALSE)</f>
        <v>#N/A</v>
      </c>
      <c r="J59" s="38" t="e">
        <f>VLOOKUP(A59,depo2!F$4:H$64,3,FALSE)</f>
        <v>#N/A</v>
      </c>
      <c r="K59" s="38" t="e">
        <f>VLOOKUP(A59,befuto!$A$4:$D$64,3,FALSE)</f>
        <v>#N/A</v>
      </c>
      <c r="L59" s="38" t="e">
        <f>VLOOKUP(A59,befuto!$A$4:$D$64,4,FALSE)</f>
        <v>#N/A</v>
      </c>
      <c r="M59" s="38" t="e">
        <f>VLOOKUP(A59,befuto!A$4:F$64,6,FALSE)</f>
        <v>#N/A</v>
      </c>
    </row>
    <row r="60" spans="1:13" hidden="1" x14ac:dyDescent="0.3">
      <c r="A60" s="37">
        <f>Rajtlista!A61</f>
        <v>0</v>
      </c>
      <c r="B60" s="37">
        <f>Rajtlista!B61</f>
        <v>0</v>
      </c>
      <c r="C60" s="37">
        <f>Rajtlista!C61</f>
        <v>0</v>
      </c>
      <c r="D60" s="37">
        <f>Rajtlista!D61</f>
        <v>0</v>
      </c>
      <c r="E60" s="38" t="e">
        <f>VLOOKUP(A60,depo1!$A$4:$D$64,3,FALSE)</f>
        <v>#N/A</v>
      </c>
      <c r="F60" s="38" t="e">
        <f>VLOOKUP(A60,depo1!$A$4:$D$64,4,FALSE)</f>
        <v>#N/A</v>
      </c>
      <c r="G60" s="38" t="e">
        <f>VLOOKUP(A60,depo1!F$4:H$64,3,FALSE)</f>
        <v>#N/A</v>
      </c>
      <c r="H60" s="38" t="e">
        <f>VLOOKUP(A60,depo2!$A$4:$D$64,3,FALSE)</f>
        <v>#N/A</v>
      </c>
      <c r="I60" s="39" t="e">
        <f>VLOOKUP(A60,depo2!$A$4:$D$64,4,FALSE)</f>
        <v>#N/A</v>
      </c>
      <c r="J60" s="38" t="e">
        <f>VLOOKUP(A60,depo2!F$4:H$64,3,FALSE)</f>
        <v>#N/A</v>
      </c>
      <c r="K60" s="38" t="e">
        <f>VLOOKUP(A60,befuto!$A$4:$D$64,3,FALSE)</f>
        <v>#N/A</v>
      </c>
      <c r="L60" s="38" t="e">
        <f>VLOOKUP(A60,befuto!$A$4:$D$64,4,FALSE)</f>
        <v>#N/A</v>
      </c>
      <c r="M60" s="38" t="e">
        <f>VLOOKUP(A60,befuto!A$4:F$64,6,FALSE)</f>
        <v>#N/A</v>
      </c>
    </row>
    <row r="61" spans="1:13" hidden="1" x14ac:dyDescent="0.3">
      <c r="A61" s="37">
        <f>Rajtlista!A3</f>
        <v>0</v>
      </c>
      <c r="B61" s="37">
        <f>Rajtlista!B3</f>
        <v>0</v>
      </c>
      <c r="C61" s="37">
        <f>Rajtlista!C3</f>
        <v>0</v>
      </c>
      <c r="D61" s="37">
        <f>Rajtlista!D3</f>
        <v>0</v>
      </c>
      <c r="E61" s="38" t="e">
        <f>VLOOKUP(A61,depo1!$A$4:$D$64,3,FALSE)</f>
        <v>#N/A</v>
      </c>
      <c r="F61" s="38" t="e">
        <f>VLOOKUP(A61,depo1!$A$4:$D$64,4,FALSE)</f>
        <v>#N/A</v>
      </c>
      <c r="G61" s="38" t="e">
        <f>VLOOKUP(A61,depo1!F$4:H$64,3,FALSE)</f>
        <v>#N/A</v>
      </c>
      <c r="H61" s="38" t="e">
        <f>VLOOKUP(A61,depo2!$A$4:$D$64,3,FALSE)</f>
        <v>#N/A</v>
      </c>
      <c r="I61" s="39" t="e">
        <f>VLOOKUP(A61,depo2!$A$4:$D$64,4,FALSE)</f>
        <v>#N/A</v>
      </c>
      <c r="J61" s="38" t="e">
        <f>VLOOKUP(A61,depo2!F$4:H$64,3,FALSE)</f>
        <v>#N/A</v>
      </c>
      <c r="K61" s="38" t="e">
        <f>VLOOKUP(A61,befuto!$A$4:$D$64,3,FALSE)</f>
        <v>#N/A</v>
      </c>
      <c r="L61" s="38" t="e">
        <f>VLOOKUP(A61,befuto!$A$4:$D$64,4,FALSE)</f>
        <v>#N/A</v>
      </c>
      <c r="M61" s="38" t="e">
        <f>VLOOKUP(A61,befuto!A$4:F$64,6,FALSE)</f>
        <v>#N/A</v>
      </c>
    </row>
  </sheetData>
  <autoFilter ref="A1:M61">
    <sortState ref="A2:M61">
      <sortCondition ref="M1:M61"/>
    </sortState>
  </autoFilter>
  <sortState ref="A2:M22">
    <sortCondition ref="M2:M2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6</vt:i4>
      </vt:variant>
    </vt:vector>
  </HeadingPairs>
  <TitlesOfParts>
    <vt:vector size="6" baseType="lpstr">
      <vt:lpstr>Rajtlista</vt:lpstr>
      <vt:lpstr>start</vt:lpstr>
      <vt:lpstr>depo1</vt:lpstr>
      <vt:lpstr>depo2</vt:lpstr>
      <vt:lpstr>befuto</vt:lpstr>
      <vt:lpstr>Végeredmény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</dc:creator>
  <cp:lastModifiedBy>Ivan</cp:lastModifiedBy>
  <dcterms:created xsi:type="dcterms:W3CDTF">2020-08-09T12:35:03Z</dcterms:created>
  <dcterms:modified xsi:type="dcterms:W3CDTF">2020-08-30T04:30:19Z</dcterms:modified>
</cp:coreProperties>
</file>